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b1082\Documents\University Brighton\LOOPER\codes\Parametric Analysis\Parametric Analysis Panos\"/>
    </mc:Choice>
  </mc:AlternateContent>
  <bookViews>
    <workbookView xWindow="0" yWindow="0" windowWidth="28800" windowHeight="12435"/>
  </bookViews>
  <sheets>
    <sheet name="Sheet1" sheetId="1" r:id="rId1"/>
  </sheet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4" i="1" l="1"/>
  <c r="O103" i="1"/>
  <c r="E104" i="1"/>
  <c r="E103" i="1"/>
  <c r="G104" i="1"/>
  <c r="G103" i="1"/>
  <c r="I104" i="1"/>
  <c r="I103" i="1"/>
  <c r="K104" i="1"/>
  <c r="K103" i="1"/>
  <c r="C104" i="1"/>
  <c r="M96" i="1"/>
  <c r="M95" i="1"/>
  <c r="M94" i="1"/>
  <c r="M93" i="1"/>
  <c r="M92" i="1"/>
  <c r="M91" i="1"/>
  <c r="M88" i="1"/>
  <c r="M87" i="1"/>
  <c r="M86" i="1"/>
  <c r="M85" i="1"/>
  <c r="M84" i="1"/>
  <c r="M83" i="1"/>
  <c r="M80" i="1"/>
  <c r="M79" i="1"/>
  <c r="M76" i="1"/>
  <c r="M75" i="1"/>
  <c r="M77" i="1"/>
  <c r="O71" i="1"/>
  <c r="M47" i="1" l="1"/>
  <c r="M46" i="1"/>
  <c r="M45" i="1"/>
  <c r="M39" i="1"/>
  <c r="M38" i="1"/>
  <c r="M37" i="1"/>
  <c r="M13" i="1"/>
  <c r="M12" i="1"/>
  <c r="M14" i="1"/>
  <c r="I3" i="1"/>
  <c r="M8" i="1"/>
  <c r="M7" i="1"/>
  <c r="O23" i="1"/>
  <c r="O22" i="1"/>
  <c r="M23" i="1"/>
  <c r="M22" i="1"/>
  <c r="K23" i="1"/>
  <c r="K22" i="1"/>
  <c r="I23" i="1"/>
  <c r="I22" i="1"/>
  <c r="G23" i="1"/>
  <c r="G22" i="1"/>
  <c r="E23" i="1"/>
  <c r="E22" i="1"/>
  <c r="O18" i="1"/>
  <c r="M18" i="1"/>
  <c r="M21" i="1"/>
  <c r="E20" i="1"/>
  <c r="E19" i="1"/>
  <c r="C10" i="1" l="1"/>
  <c r="C55" i="1" l="1"/>
  <c r="C54" i="1"/>
  <c r="C53" i="1"/>
  <c r="C52" i="1"/>
  <c r="C51" i="1"/>
  <c r="C50" i="1"/>
  <c r="C3" i="1"/>
  <c r="E3" i="1"/>
  <c r="G3" i="1"/>
  <c r="K3" i="1"/>
  <c r="M3" i="1"/>
  <c r="O3" i="1"/>
  <c r="C4" i="1"/>
  <c r="E4" i="1"/>
  <c r="G4" i="1"/>
  <c r="I4" i="1"/>
  <c r="K4" i="1"/>
  <c r="M4" i="1"/>
  <c r="O4" i="1"/>
  <c r="C5" i="1"/>
  <c r="E5" i="1"/>
  <c r="G5" i="1"/>
  <c r="I5" i="1"/>
  <c r="K5" i="1"/>
  <c r="M5" i="1"/>
  <c r="O5" i="1"/>
  <c r="C6" i="1"/>
  <c r="E6" i="1"/>
  <c r="G6" i="1"/>
  <c r="I6" i="1"/>
  <c r="K6" i="1"/>
  <c r="M6" i="1"/>
  <c r="O6" i="1"/>
  <c r="C7" i="1"/>
  <c r="E7" i="1"/>
  <c r="G7" i="1"/>
  <c r="I7" i="1"/>
  <c r="K7" i="1"/>
  <c r="O7" i="1"/>
  <c r="C8" i="1"/>
  <c r="E8" i="1"/>
  <c r="G8" i="1"/>
  <c r="I8" i="1"/>
  <c r="K8" i="1"/>
  <c r="O8" i="1"/>
  <c r="G95" i="1"/>
  <c r="C103" i="1"/>
  <c r="O102" i="1"/>
  <c r="K102" i="1"/>
  <c r="I102" i="1"/>
  <c r="E102" i="1"/>
  <c r="C102" i="1"/>
  <c r="O101" i="1"/>
  <c r="K101" i="1"/>
  <c r="I101" i="1"/>
  <c r="G101" i="1"/>
  <c r="E101" i="1"/>
  <c r="C101" i="1"/>
  <c r="O100" i="1"/>
  <c r="K100" i="1"/>
  <c r="I100" i="1"/>
  <c r="E100" i="1"/>
  <c r="C100" i="1"/>
  <c r="O99" i="1"/>
  <c r="K99" i="1"/>
  <c r="I99" i="1"/>
  <c r="E99" i="1"/>
  <c r="C99" i="1"/>
  <c r="O96" i="1"/>
  <c r="K96" i="1"/>
  <c r="I96" i="1"/>
  <c r="E96" i="1"/>
  <c r="C96" i="1"/>
  <c r="O95" i="1"/>
  <c r="K95" i="1"/>
  <c r="I95" i="1"/>
  <c r="E95" i="1"/>
  <c r="C95" i="1"/>
  <c r="O94" i="1"/>
  <c r="K94" i="1"/>
  <c r="I94" i="1"/>
  <c r="E94" i="1"/>
  <c r="C94" i="1"/>
  <c r="O93" i="1"/>
  <c r="K93" i="1"/>
  <c r="I93" i="1"/>
  <c r="E93" i="1"/>
  <c r="C93" i="1"/>
  <c r="O92" i="1"/>
  <c r="K92" i="1"/>
  <c r="I92" i="1"/>
  <c r="E92" i="1"/>
  <c r="C92" i="1"/>
  <c r="O91" i="1"/>
  <c r="K91" i="1"/>
  <c r="I91" i="1"/>
  <c r="G91" i="1"/>
  <c r="E91" i="1"/>
  <c r="C91" i="1"/>
  <c r="O88" i="1"/>
  <c r="I88" i="1"/>
  <c r="G88" i="1"/>
  <c r="E88" i="1"/>
  <c r="C88" i="1"/>
  <c r="O87" i="1"/>
  <c r="I87" i="1"/>
  <c r="G87" i="1"/>
  <c r="E87" i="1"/>
  <c r="C87" i="1"/>
  <c r="O86" i="1"/>
  <c r="I86" i="1"/>
  <c r="G86" i="1"/>
  <c r="E86" i="1"/>
  <c r="C86" i="1"/>
  <c r="O85" i="1"/>
  <c r="I85" i="1"/>
  <c r="G85" i="1"/>
  <c r="E85" i="1"/>
  <c r="C85" i="1"/>
  <c r="O84" i="1"/>
  <c r="I84" i="1"/>
  <c r="G84" i="1"/>
  <c r="E84" i="1"/>
  <c r="C84" i="1"/>
  <c r="O83" i="1"/>
  <c r="I83" i="1"/>
  <c r="G83" i="1"/>
  <c r="E83" i="1"/>
  <c r="C83" i="1"/>
  <c r="O80" i="1"/>
  <c r="K80" i="1"/>
  <c r="I80" i="1"/>
  <c r="E80" i="1"/>
  <c r="C80" i="1"/>
  <c r="O79" i="1"/>
  <c r="K79" i="1"/>
  <c r="I79" i="1"/>
  <c r="G79" i="1"/>
  <c r="E79" i="1"/>
  <c r="C79" i="1"/>
  <c r="O78" i="1"/>
  <c r="M78" i="1"/>
  <c r="K78" i="1"/>
  <c r="I78" i="1"/>
  <c r="E78" i="1"/>
  <c r="C78" i="1"/>
  <c r="O77" i="1"/>
  <c r="K77" i="1"/>
  <c r="I77" i="1"/>
  <c r="G77" i="1"/>
  <c r="E77" i="1"/>
  <c r="C77" i="1"/>
  <c r="O76" i="1"/>
  <c r="K76" i="1"/>
  <c r="I76" i="1"/>
  <c r="E76" i="1"/>
  <c r="C76" i="1"/>
  <c r="O75" i="1"/>
  <c r="K75" i="1"/>
  <c r="I75" i="1"/>
  <c r="E75" i="1"/>
  <c r="C75" i="1"/>
  <c r="O72" i="1"/>
  <c r="M72" i="1"/>
  <c r="K72" i="1"/>
  <c r="I72" i="1"/>
  <c r="G72" i="1"/>
  <c r="E72" i="1"/>
  <c r="M71" i="1"/>
  <c r="K71" i="1"/>
  <c r="I71" i="1"/>
  <c r="E71" i="1"/>
  <c r="O70" i="1"/>
  <c r="M70" i="1"/>
  <c r="K70" i="1"/>
  <c r="I70" i="1"/>
  <c r="E70" i="1"/>
  <c r="O69" i="1"/>
  <c r="M69" i="1"/>
  <c r="K69" i="1"/>
  <c r="I69" i="1"/>
  <c r="E69" i="1"/>
  <c r="O68" i="1"/>
  <c r="M68" i="1"/>
  <c r="K68" i="1"/>
  <c r="I68" i="1"/>
  <c r="G68" i="1"/>
  <c r="E68" i="1"/>
  <c r="O67" i="1"/>
  <c r="M67" i="1"/>
  <c r="K67" i="1"/>
  <c r="I67" i="1"/>
  <c r="E67" i="1"/>
  <c r="O64" i="1"/>
  <c r="M64" i="1"/>
  <c r="K64" i="1"/>
  <c r="I64" i="1"/>
  <c r="E64" i="1"/>
  <c r="B64" i="1"/>
  <c r="O63" i="1"/>
  <c r="M63" i="1"/>
  <c r="K63" i="1"/>
  <c r="I63" i="1"/>
  <c r="G63" i="1"/>
  <c r="E63" i="1"/>
  <c r="B63" i="1"/>
  <c r="O62" i="1"/>
  <c r="M62" i="1"/>
  <c r="K62" i="1"/>
  <c r="I62" i="1"/>
  <c r="E62" i="1"/>
  <c r="B62" i="1"/>
  <c r="O61" i="1"/>
  <c r="M61" i="1"/>
  <c r="K61" i="1"/>
  <c r="I61" i="1"/>
  <c r="G61" i="1"/>
  <c r="E61" i="1"/>
  <c r="B61" i="1"/>
  <c r="O60" i="1"/>
  <c r="M60" i="1"/>
  <c r="K60" i="1"/>
  <c r="I60" i="1"/>
  <c r="E60" i="1"/>
  <c r="B60" i="1"/>
  <c r="O59" i="1"/>
  <c r="M59" i="1"/>
  <c r="K59" i="1"/>
  <c r="I59" i="1"/>
  <c r="G59" i="1"/>
  <c r="E59" i="1"/>
  <c r="B59" i="1"/>
  <c r="O55" i="1"/>
  <c r="M55" i="1"/>
  <c r="K55" i="1"/>
  <c r="I55" i="1"/>
  <c r="E55" i="1"/>
  <c r="O54" i="1"/>
  <c r="M54" i="1"/>
  <c r="K54" i="1"/>
  <c r="I54" i="1"/>
  <c r="G54" i="1"/>
  <c r="E54" i="1"/>
  <c r="O53" i="1"/>
  <c r="M53" i="1"/>
  <c r="K53" i="1"/>
  <c r="I53" i="1"/>
  <c r="E53" i="1"/>
  <c r="O52" i="1"/>
  <c r="M52" i="1"/>
  <c r="K52" i="1"/>
  <c r="I52" i="1"/>
  <c r="G52" i="1"/>
  <c r="E52" i="1"/>
  <c r="O51" i="1"/>
  <c r="M51" i="1"/>
  <c r="K51" i="1"/>
  <c r="I51" i="1"/>
  <c r="E51" i="1"/>
  <c r="O50" i="1"/>
  <c r="M50" i="1"/>
  <c r="K50" i="1"/>
  <c r="I50" i="1"/>
  <c r="G50" i="1"/>
  <c r="E50" i="1"/>
  <c r="O47" i="1"/>
  <c r="K47" i="1"/>
  <c r="I47" i="1"/>
  <c r="E47" i="1"/>
  <c r="C47" i="1"/>
  <c r="O46" i="1"/>
  <c r="K46" i="1"/>
  <c r="I46" i="1"/>
  <c r="E46" i="1"/>
  <c r="C46" i="1"/>
  <c r="O45" i="1"/>
  <c r="K45" i="1"/>
  <c r="I45" i="1"/>
  <c r="G45" i="1"/>
  <c r="E45" i="1"/>
  <c r="C45" i="1"/>
  <c r="O44" i="1"/>
  <c r="M44" i="1"/>
  <c r="K44" i="1"/>
  <c r="I44" i="1"/>
  <c r="E44" i="1"/>
  <c r="C44" i="1"/>
  <c r="O43" i="1"/>
  <c r="M43" i="1"/>
  <c r="K43" i="1"/>
  <c r="I43" i="1"/>
  <c r="G43" i="1"/>
  <c r="E43" i="1"/>
  <c r="C43" i="1"/>
  <c r="O42" i="1"/>
  <c r="M42" i="1"/>
  <c r="K42" i="1"/>
  <c r="I42" i="1"/>
  <c r="E42" i="1"/>
  <c r="C42" i="1"/>
  <c r="O39" i="1"/>
  <c r="K39" i="1"/>
  <c r="I39" i="1"/>
  <c r="E39" i="1"/>
  <c r="C39" i="1"/>
  <c r="O38" i="1"/>
  <c r="K38" i="1"/>
  <c r="I38" i="1"/>
  <c r="G38" i="1"/>
  <c r="E38" i="1"/>
  <c r="C38" i="1"/>
  <c r="O37" i="1"/>
  <c r="K37" i="1"/>
  <c r="I37" i="1"/>
  <c r="E37" i="1"/>
  <c r="C37" i="1"/>
  <c r="O36" i="1"/>
  <c r="M36" i="1"/>
  <c r="K36" i="1"/>
  <c r="I36" i="1"/>
  <c r="G36" i="1"/>
  <c r="E36" i="1"/>
  <c r="C36" i="1"/>
  <c r="O35" i="1"/>
  <c r="M35" i="1"/>
  <c r="K35" i="1"/>
  <c r="I35" i="1"/>
  <c r="E35" i="1"/>
  <c r="C35" i="1"/>
  <c r="O34" i="1"/>
  <c r="M34" i="1"/>
  <c r="K34" i="1"/>
  <c r="I34" i="1"/>
  <c r="G34" i="1"/>
  <c r="E34" i="1"/>
  <c r="C34" i="1"/>
  <c r="O31" i="1"/>
  <c r="M31" i="1"/>
  <c r="K31" i="1"/>
  <c r="I31" i="1"/>
  <c r="E31" i="1"/>
  <c r="C31" i="1"/>
  <c r="O30" i="1"/>
  <c r="M30" i="1"/>
  <c r="K30" i="1"/>
  <c r="I30" i="1"/>
  <c r="G30" i="1"/>
  <c r="E30" i="1"/>
  <c r="C30" i="1"/>
  <c r="O29" i="1"/>
  <c r="M29" i="1"/>
  <c r="K29" i="1"/>
  <c r="I29" i="1"/>
  <c r="E29" i="1"/>
  <c r="C29" i="1"/>
  <c r="O28" i="1"/>
  <c r="M28" i="1"/>
  <c r="K28" i="1"/>
  <c r="I28" i="1"/>
  <c r="G28" i="1"/>
  <c r="E28" i="1"/>
  <c r="C28" i="1"/>
  <c r="O27" i="1"/>
  <c r="K27" i="1"/>
  <c r="I27" i="1"/>
  <c r="E27" i="1"/>
  <c r="C27" i="1"/>
  <c r="O26" i="1"/>
  <c r="K26" i="1"/>
  <c r="I26" i="1"/>
  <c r="E26" i="1"/>
  <c r="C26" i="1"/>
  <c r="C23" i="1"/>
  <c r="C22" i="1"/>
  <c r="O21" i="1"/>
  <c r="K21" i="1"/>
  <c r="I21" i="1"/>
  <c r="E21" i="1"/>
  <c r="C21" i="1"/>
  <c r="O20" i="1"/>
  <c r="M20" i="1"/>
  <c r="K20" i="1"/>
  <c r="I20" i="1"/>
  <c r="G20" i="1"/>
  <c r="C20" i="1"/>
  <c r="O19" i="1"/>
  <c r="M19" i="1"/>
  <c r="K19" i="1"/>
  <c r="I19" i="1"/>
  <c r="C19" i="1"/>
  <c r="K18" i="1"/>
  <c r="I18" i="1"/>
  <c r="G18" i="1"/>
  <c r="E18" i="1"/>
  <c r="C18" i="1"/>
  <c r="O15" i="1"/>
  <c r="K15" i="1"/>
  <c r="I15" i="1"/>
  <c r="E15" i="1"/>
  <c r="C15" i="1"/>
  <c r="O14" i="1"/>
  <c r="K14" i="1"/>
  <c r="I14" i="1"/>
  <c r="E14" i="1"/>
  <c r="C14" i="1"/>
  <c r="O13" i="1"/>
  <c r="K13" i="1"/>
  <c r="I13" i="1"/>
  <c r="E13" i="1"/>
  <c r="C13" i="1"/>
  <c r="O12" i="1"/>
  <c r="K12" i="1"/>
  <c r="I12" i="1"/>
  <c r="E12" i="1"/>
  <c r="C12" i="1"/>
  <c r="O11" i="1"/>
  <c r="M11" i="1"/>
  <c r="K11" i="1"/>
  <c r="I11" i="1"/>
  <c r="E11" i="1"/>
  <c r="C11" i="1"/>
  <c r="G92" i="1" l="1"/>
  <c r="G96" i="1"/>
  <c r="G102" i="1"/>
  <c r="G39" i="1"/>
  <c r="G69" i="1"/>
  <c r="G14" i="1"/>
  <c r="G19" i="1"/>
  <c r="G21" i="1"/>
  <c r="G26" i="1"/>
  <c r="G29" i="1"/>
  <c r="G31" i="1"/>
  <c r="G35" i="1"/>
  <c r="G37" i="1"/>
  <c r="G42" i="1"/>
  <c r="G44" i="1"/>
  <c r="G46" i="1"/>
  <c r="G51" i="1"/>
  <c r="G53" i="1"/>
  <c r="G55" i="1"/>
  <c r="G60" i="1"/>
  <c r="G62" i="1"/>
  <c r="G64" i="1"/>
  <c r="G70" i="1"/>
  <c r="G75" i="1"/>
  <c r="G78" i="1"/>
  <c r="G80" i="1"/>
  <c r="G93" i="1"/>
  <c r="G99" i="1"/>
  <c r="G11" i="1"/>
  <c r="G13" i="1"/>
  <c r="G12" i="1"/>
  <c r="G15" i="1"/>
  <c r="G27" i="1"/>
  <c r="G47" i="1"/>
  <c r="G67" i="1"/>
  <c r="G71" i="1"/>
  <c r="G76" i="1"/>
  <c r="G94" i="1"/>
  <c r="G100" i="1"/>
</calcChain>
</file>

<file path=xl/sharedStrings.xml><?xml version="1.0" encoding="utf-8"?>
<sst xmlns="http://schemas.openxmlformats.org/spreadsheetml/2006/main" count="42" uniqueCount="34">
  <si>
    <t>Parameter</t>
  </si>
  <si>
    <t>Modification</t>
  </si>
  <si>
    <t>Value</t>
  </si>
  <si>
    <t>x</t>
  </si>
  <si>
    <t>∆x %</t>
  </si>
  <si>
    <t>∆T %</t>
  </si>
  <si>
    <t>R</t>
  </si>
  <si>
    <t>∆R %</t>
  </si>
  <si>
    <t>m (kg)</t>
  </si>
  <si>
    <t>∆m %</t>
  </si>
  <si>
    <t>∆tstart %</t>
  </si>
  <si>
    <t>Pmax(bar)</t>
  </si>
  <si>
    <t>∆P %</t>
  </si>
  <si>
    <t>ri_cond</t>
  </si>
  <si>
    <t>(mm)</t>
  </si>
  <si>
    <t>re_cond</t>
  </si>
  <si>
    <t>thickness</t>
  </si>
  <si>
    <t>of the pipe</t>
  </si>
  <si>
    <t>thickev</t>
  </si>
  <si>
    <t>L_cond</t>
  </si>
  <si>
    <t>(m)</t>
  </si>
  <si>
    <t>r_pw</t>
  </si>
  <si>
    <t>L_pw</t>
  </si>
  <si>
    <t>porosity</t>
  </si>
  <si>
    <t>n_vg</t>
  </si>
  <si>
    <t>r_vg</t>
  </si>
  <si>
    <t>P1</t>
  </si>
  <si>
    <t>(bar)</t>
  </si>
  <si>
    <t>Qleak</t>
  </si>
  <si>
    <t>ri_ll</t>
  </si>
  <si>
    <t>ri_vl</t>
  </si>
  <si>
    <t>Tmax( C)</t>
  </si>
  <si>
    <t>tstart (s)</t>
  </si>
  <si>
    <t>dry 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</si>
</sst>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3" formatCode="_-* #,##0.00_-;\-* #,##0.00_-;_-* &quot;-&quot;??_-;_-@_-"/>
    <numFmt numFmtId="164" formatCode="0.0000"/>
    <numFmt numFmtId="165" formatCode="_-* #,##0.0000_-;\-* #,##0.0000_-;_-* &quot;-&quot;??_-;_-@_-"/>
    <numFmt numFmtId="166" formatCode="0.000%"/>
    <numFmt numFmtId="167" formatCode="_-* #,##0.000_-;\-* #,##0.000_-;_-* &quot;-&quot;??_-;_-@_-"/>
    <numFmt numFmtId="168" formatCode="0.00000"/>
    <numFmt numFmtId="169" formatCode="0.0000%"/>
    <numFmt numFmtId="170" formatCode="0.00000%"/>
    <numFmt numFmtId="171" formatCode="_-* #,##0.00000_-;\-* #,##0.00000_-;_-* &quot;-&quot;??_-;_-@_-"/>
    <numFmt numFmtId="172" formatCode="0.0%"/>
    <numFmt numFmtId="173" formatCode="0.000000"/>
    <numFmt numFmtId="174" formatCode="0.00000000"/>
    <numFmt numFmtId="175" formatCode="0.00000000%"/>
    <numFmt numFmtId="176" formatCode="0.000000%"/>
    <numFmt numFmtId="177" formatCode="_-* #,##0.0_-;\-* #,##0.0_-;_-* &quot;-&quot;??_-;_-@_-"/>
    <numFmt numFmtId="178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4">
    <xf numFmtId="0" fontId="0" fillId="0" borderId="0" xfId="0"/>
    <xf numFmtId="9" fontId="3" fillId="0" borderId="0" xfId="0" applyNumberFormat="1" applyFont="1"/>
    <xf numFmtId="43" fontId="3" fillId="0" borderId="0" xfId="1" applyFont="1"/>
    <xf numFmtId="0" fontId="3" fillId="0" borderId="0" xfId="0" applyFont="1"/>
    <xf numFmtId="9" fontId="3" fillId="0" borderId="0" xfId="2" applyFont="1"/>
    <xf numFmtId="0" fontId="4" fillId="0" borderId="0" xfId="0" applyFont="1" applyFill="1"/>
    <xf numFmtId="9" fontId="0" fillId="0" borderId="0" xfId="2" applyFont="1"/>
    <xf numFmtId="0" fontId="2" fillId="2" borderId="0" xfId="0" applyFont="1" applyFill="1"/>
    <xf numFmtId="9" fontId="5" fillId="2" borderId="0" xfId="0" applyNumberFormat="1" applyFont="1" applyFill="1"/>
    <xf numFmtId="43" fontId="2" fillId="2" borderId="0" xfId="1" applyFont="1" applyFill="1"/>
    <xf numFmtId="0" fontId="5" fillId="2" borderId="0" xfId="0" applyFont="1" applyFill="1"/>
    <xf numFmtId="9" fontId="5" fillId="2" borderId="0" xfId="2" applyFont="1" applyFill="1"/>
    <xf numFmtId="165" fontId="5" fillId="2" borderId="0" xfId="1" applyNumberFormat="1" applyFont="1" applyFill="1"/>
    <xf numFmtId="164" fontId="2" fillId="2" borderId="0" xfId="0" applyNumberFormat="1" applyFont="1" applyFill="1"/>
    <xf numFmtId="9" fontId="2" fillId="2" borderId="0" xfId="2" applyFont="1" applyFill="1"/>
    <xf numFmtId="164" fontId="0" fillId="0" borderId="0" xfId="0" applyNumberFormat="1"/>
    <xf numFmtId="9" fontId="0" fillId="0" borderId="0" xfId="0" applyNumberFormat="1"/>
    <xf numFmtId="43" fontId="0" fillId="0" borderId="0" xfId="1" applyFont="1"/>
    <xf numFmtId="164" fontId="4" fillId="0" borderId="0" xfId="0" applyNumberFormat="1" applyFont="1" applyFill="1"/>
    <xf numFmtId="10" fontId="0" fillId="0" borderId="0" xfId="2" applyNumberFormat="1" applyFont="1"/>
    <xf numFmtId="166" fontId="0" fillId="0" borderId="0" xfId="2" applyNumberFormat="1" applyFont="1"/>
    <xf numFmtId="167" fontId="0" fillId="0" borderId="0" xfId="1" applyNumberFormat="1" applyFont="1"/>
    <xf numFmtId="168" fontId="0" fillId="0" borderId="0" xfId="0" applyNumberFormat="1"/>
    <xf numFmtId="0" fontId="0" fillId="0" borderId="0" xfId="0" applyFill="1"/>
    <xf numFmtId="169" fontId="0" fillId="0" borderId="0" xfId="2" applyNumberFormat="1" applyFont="1"/>
    <xf numFmtId="164" fontId="0" fillId="0" borderId="0" xfId="1" applyNumberFormat="1" applyFont="1"/>
    <xf numFmtId="170" fontId="0" fillId="0" borderId="0" xfId="2" applyNumberFormat="1" applyFont="1"/>
    <xf numFmtId="9" fontId="0" fillId="0" borderId="0" xfId="2" applyNumberFormat="1" applyFont="1"/>
    <xf numFmtId="0" fontId="0" fillId="0" borderId="0" xfId="0" applyFont="1"/>
    <xf numFmtId="165" fontId="0" fillId="0" borderId="0" xfId="1" applyNumberFormat="1" applyFont="1"/>
    <xf numFmtId="171" fontId="0" fillId="0" borderId="0" xfId="1" applyNumberFormat="1" applyFont="1"/>
    <xf numFmtId="165" fontId="0" fillId="0" borderId="0" xfId="1" applyNumberFormat="1" applyFont="1" applyAlignment="1">
      <alignment horizontal="right"/>
    </xf>
    <xf numFmtId="172" fontId="0" fillId="0" borderId="0" xfId="0" applyNumberFormat="1"/>
    <xf numFmtId="172" fontId="0" fillId="0" borderId="0" xfId="0" quotePrefix="1" applyNumberFormat="1"/>
    <xf numFmtId="173" fontId="0" fillId="0" borderId="0" xfId="0" applyNumberFormat="1"/>
    <xf numFmtId="10" fontId="0" fillId="0" borderId="0" xfId="0" applyNumberFormat="1"/>
    <xf numFmtId="174" fontId="0" fillId="0" borderId="0" xfId="0" applyNumberFormat="1"/>
    <xf numFmtId="175" fontId="0" fillId="0" borderId="0" xfId="2" applyNumberFormat="1" applyFont="1"/>
    <xf numFmtId="176" fontId="0" fillId="0" borderId="0" xfId="2" applyNumberFormat="1" applyFont="1"/>
    <xf numFmtId="172" fontId="0" fillId="0" borderId="0" xfId="2" applyNumberFormat="1" applyFont="1"/>
    <xf numFmtId="0" fontId="2" fillId="0" borderId="0" xfId="0" applyFont="1" applyFill="1"/>
    <xf numFmtId="164" fontId="2" fillId="0" borderId="0" xfId="0" applyNumberFormat="1" applyFont="1" applyFill="1"/>
    <xf numFmtId="177" fontId="0" fillId="0" borderId="0" xfId="1" applyNumberFormat="1" applyFont="1"/>
    <xf numFmtId="178" fontId="6" fillId="3" borderId="0" xfId="0" applyNumberFormat="1" applyFont="1" applyFill="1"/>
    <xf numFmtId="1" fontId="0" fillId="0" borderId="0" xfId="0" applyNumberFormat="1"/>
    <xf numFmtId="1" fontId="2" fillId="2" borderId="0" xfId="0" applyNumberFormat="1" applyFont="1" applyFill="1"/>
    <xf numFmtId="0" fontId="7" fillId="0" borderId="0" xfId="0" applyFont="1"/>
    <xf numFmtId="9" fontId="0" fillId="0" borderId="0" xfId="0" applyNumberFormat="1" applyFill="1"/>
    <xf numFmtId="43" fontId="0" fillId="0" borderId="0" xfId="1" applyFont="1" applyFill="1"/>
    <xf numFmtId="10" fontId="0" fillId="0" borderId="0" xfId="2" applyNumberFormat="1" applyFont="1" applyFill="1"/>
    <xf numFmtId="168" fontId="0" fillId="0" borderId="0" xfId="0" applyNumberFormat="1" applyFill="1"/>
    <xf numFmtId="166" fontId="0" fillId="0" borderId="0" xfId="2" applyNumberFormat="1" applyFont="1" applyFill="1"/>
    <xf numFmtId="164" fontId="0" fillId="0" borderId="0" xfId="0" applyNumberFormat="1" applyFill="1"/>
    <xf numFmtId="165" fontId="0" fillId="0" borderId="0" xfId="1" applyNumberFormat="1" applyFont="1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1"/>
  <sheetViews>
    <sheetView tabSelected="1" zoomScaleNormal="100" workbookViewId="0">
      <pane ySplit="1" topLeftCell="A71" activePane="bottomLeft" state="frozen"/>
      <selection pane="bottomLeft" activeCell="O105" sqref="O105"/>
    </sheetView>
  </sheetViews>
  <sheetFormatPr defaultRowHeight="15" x14ac:dyDescent="0.25"/>
  <cols>
    <col min="1" max="1" width="11.85546875" customWidth="1"/>
    <col min="2" max="2" width="12.7109375" customWidth="1"/>
    <col min="3" max="3" width="11" bestFit="1" customWidth="1"/>
    <col min="5" max="5" width="12.85546875" bestFit="1" customWidth="1"/>
    <col min="6" max="6" width="9.140625" style="5"/>
    <col min="7" max="7" width="9.85546875" bestFit="1" customWidth="1"/>
    <col min="8" max="8" width="10.85546875" customWidth="1"/>
    <col min="9" max="9" width="12.85546875" bestFit="1" customWidth="1"/>
    <col min="11" max="11" width="9.85546875" bestFit="1" customWidth="1"/>
    <col min="12" max="12" width="12" customWidth="1"/>
    <col min="13" max="13" width="9.5703125" customWidth="1"/>
    <col min="14" max="14" width="10.42578125" customWidth="1"/>
    <col min="15" max="15" width="13.140625" bestFit="1" customWidth="1"/>
    <col min="17" max="17" width="12.7109375" bestFit="1" customWidth="1"/>
  </cols>
  <sheetData>
    <row r="1" spans="1:20" x14ac:dyDescent="0.25">
      <c r="A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5" t="s">
        <v>31</v>
      </c>
      <c r="G1" s="3" t="s">
        <v>5</v>
      </c>
      <c r="H1" s="1" t="s">
        <v>6</v>
      </c>
      <c r="I1" s="4" t="s">
        <v>7</v>
      </c>
      <c r="J1" t="s">
        <v>8</v>
      </c>
      <c r="K1" t="s">
        <v>9</v>
      </c>
      <c r="L1" t="s">
        <v>32</v>
      </c>
      <c r="M1" s="6" t="s">
        <v>10</v>
      </c>
      <c r="N1" t="s">
        <v>11</v>
      </c>
      <c r="O1" t="s">
        <v>12</v>
      </c>
    </row>
    <row r="2" spans="1:20" x14ac:dyDescent="0.25">
      <c r="A2" s="7"/>
      <c r="B2" s="8"/>
      <c r="C2" s="9"/>
      <c r="D2" s="10">
        <v>0.66509810926994195</v>
      </c>
      <c r="E2" s="11"/>
      <c r="F2" s="43">
        <v>76.5005629216068</v>
      </c>
      <c r="G2" s="7"/>
      <c r="H2" s="12">
        <v>1.04796288302991E-2</v>
      </c>
      <c r="I2" s="11"/>
      <c r="J2" s="13">
        <v>0.236097204299791</v>
      </c>
      <c r="K2" s="7"/>
      <c r="L2" s="45">
        <v>593</v>
      </c>
      <c r="M2" s="14"/>
      <c r="N2" s="7">
        <v>0.30403360563939202</v>
      </c>
      <c r="O2" s="7"/>
      <c r="P2" s="40"/>
      <c r="Q2" s="23"/>
      <c r="R2" s="41"/>
      <c r="T2" s="15"/>
    </row>
    <row r="3" spans="1:20" x14ac:dyDescent="0.25">
      <c r="A3" t="s">
        <v>13</v>
      </c>
      <c r="B3" s="16">
        <v>-0.2</v>
      </c>
      <c r="C3" s="17">
        <f>A5*0.8</f>
        <v>2.16</v>
      </c>
      <c r="D3">
        <v>0.70723445615840397</v>
      </c>
      <c r="E3" s="6">
        <f>(D3-D2)/D2</f>
        <v>6.3353580924645547E-2</v>
      </c>
      <c r="F3" s="18">
        <v>76.900901486447395</v>
      </c>
      <c r="G3" s="19">
        <f>(F3-F2)/F2</f>
        <v>5.233145346274619E-3</v>
      </c>
      <c r="H3">
        <v>1.0484588548338799E-2</v>
      </c>
      <c r="I3" s="20">
        <f>(H3-H2)/H2</f>
        <v>4.7327230000357602E-4</v>
      </c>
      <c r="J3">
        <v>0.23339429168585099</v>
      </c>
      <c r="K3" s="20">
        <f>((J2-J3)/J2)*-1</f>
        <v>-1.1448304192996344E-2</v>
      </c>
      <c r="L3">
        <v>519</v>
      </c>
      <c r="M3" s="20">
        <f>((L2-L3)/L2)*-1</f>
        <v>-0.12478920741989882</v>
      </c>
      <c r="N3">
        <v>0.30946111373156299</v>
      </c>
      <c r="O3" s="19">
        <f>(N3-N2)/N2</f>
        <v>1.7851671629380398E-2</v>
      </c>
      <c r="Q3" s="6"/>
      <c r="T3" s="15"/>
    </row>
    <row r="4" spans="1:20" x14ac:dyDescent="0.25">
      <c r="A4" t="s">
        <v>14</v>
      </c>
      <c r="B4" s="16">
        <v>-0.1</v>
      </c>
      <c r="C4" s="21">
        <f>A5*0.9</f>
        <v>2.4300000000000002</v>
      </c>
      <c r="D4" s="15">
        <v>0.68730636971497205</v>
      </c>
      <c r="E4" s="6">
        <f>(D4-D2)/D2</f>
        <v>3.3390954109623672E-2</v>
      </c>
      <c r="F4" s="18">
        <v>76.008227072380294</v>
      </c>
      <c r="G4" s="19">
        <f>(F4-F2)/F2</f>
        <v>-6.4357153780818964E-3</v>
      </c>
      <c r="H4">
        <v>1.0473511919834101E-2</v>
      </c>
      <c r="I4" s="20">
        <f>(H4-H2)/H2</f>
        <v>-5.836953354028669E-4</v>
      </c>
      <c r="J4">
        <v>0.234745747992821</v>
      </c>
      <c r="K4" s="20">
        <f>((J2-J4)/J2)*-1</f>
        <v>-5.724152096498172E-3</v>
      </c>
      <c r="L4">
        <v>558</v>
      </c>
      <c r="M4" s="20">
        <f>((L2-L4)/L2)*-1</f>
        <v>-5.9021922428330521E-2</v>
      </c>
      <c r="N4">
        <v>0.29784269862905</v>
      </c>
      <c r="O4" s="19">
        <f>(N4-N2)/N2</f>
        <v>-2.0362574713812837E-2</v>
      </c>
      <c r="Q4" s="6"/>
      <c r="T4" s="15"/>
    </row>
    <row r="5" spans="1:20" x14ac:dyDescent="0.25">
      <c r="A5" s="42">
        <v>2.7</v>
      </c>
      <c r="B5" s="16">
        <v>-0.05</v>
      </c>
      <c r="C5" s="21">
        <f>A5*0.95</f>
        <v>2.5649999999999999</v>
      </c>
      <c r="D5" s="15">
        <v>0.67554874416474098</v>
      </c>
      <c r="E5" s="6">
        <f>(D5-D2)/D2</f>
        <v>1.5712922272881475E-2</v>
      </c>
      <c r="F5" s="18">
        <v>76.100071933656807</v>
      </c>
      <c r="G5" s="19">
        <f>(F5-F2)/F2</f>
        <v>-5.2351377905596932E-3</v>
      </c>
      <c r="H5">
        <v>1.04746545816406E-2</v>
      </c>
      <c r="I5" s="20">
        <f>(H5-H2)/H2</f>
        <v>-4.7465885853875933E-4</v>
      </c>
      <c r="J5">
        <v>0.23542147614630601</v>
      </c>
      <c r="K5" s="20">
        <f>((J2-J5)/J2)*-1</f>
        <v>-2.862076048249027E-3</v>
      </c>
      <c r="L5">
        <v>571</v>
      </c>
      <c r="M5" s="20">
        <f>((L2-L5)/L2)*-1</f>
        <v>-3.7099494097807759E-2</v>
      </c>
      <c r="N5">
        <v>0.29895516289325702</v>
      </c>
      <c r="O5" s="19">
        <f>(N5-N2)/N2</f>
        <v>-1.6703557277672913E-2</v>
      </c>
      <c r="Q5" s="6"/>
      <c r="T5" s="15"/>
    </row>
    <row r="6" spans="1:20" x14ac:dyDescent="0.25">
      <c r="B6" s="16">
        <v>0.05</v>
      </c>
      <c r="C6" s="21">
        <f>A5*1.05</f>
        <v>2.8350000000000004</v>
      </c>
      <c r="D6">
        <v>0.65574346992305099</v>
      </c>
      <c r="E6" s="6">
        <f>(D6-D2)/D2</f>
        <v>-1.4065051781848038E-2</v>
      </c>
      <c r="F6" s="18">
        <v>77.182539837217206</v>
      </c>
      <c r="G6" s="19">
        <f>((F6-F2)/F2)</f>
        <v>8.9146653248715953E-3</v>
      </c>
      <c r="H6" s="22">
        <v>1.0488085300052999E-2</v>
      </c>
      <c r="I6" s="20">
        <f>((H2-H6)/H2)*-1</f>
        <v>8.0694363234027375E-4</v>
      </c>
      <c r="J6">
        <v>0.23677293245327599</v>
      </c>
      <c r="K6" s="20">
        <f>((J2-J6)/J2)*-1</f>
        <v>2.862076048249027E-3</v>
      </c>
      <c r="L6">
        <v>627</v>
      </c>
      <c r="M6" s="20">
        <f>((L2-L6)/L2)*-1</f>
        <v>5.733558178752108E-2</v>
      </c>
      <c r="N6">
        <v>0.31290650376548601</v>
      </c>
      <c r="O6" s="19">
        <f>(N6-N2)/N2</f>
        <v>2.9183938753855873E-2</v>
      </c>
      <c r="Q6" s="6"/>
      <c r="T6" s="15"/>
    </row>
    <row r="7" spans="1:20" x14ac:dyDescent="0.25">
      <c r="B7" s="16">
        <v>0.1</v>
      </c>
      <c r="C7" s="17">
        <f>A5*1.1</f>
        <v>2.9700000000000006</v>
      </c>
      <c r="D7">
        <v>0.64731343877123304</v>
      </c>
      <c r="E7" s="6">
        <f>(D7-D2)/D2</f>
        <v>-2.6739920397955429E-2</v>
      </c>
      <c r="F7" s="18">
        <v>78.139445172654504</v>
      </c>
      <c r="G7" s="19">
        <f>-(F2-F7)/F2</f>
        <v>2.1423139758162728E-2</v>
      </c>
      <c r="H7" s="22">
        <v>1.0499921898994201E-2</v>
      </c>
      <c r="I7" s="20">
        <f>((H2-H7)/H2)*-1</f>
        <v>1.9364300991681074E-3</v>
      </c>
      <c r="J7">
        <v>0.23744866060676101</v>
      </c>
      <c r="K7" s="20">
        <f>((J2-J7)/J2)*-1</f>
        <v>5.724152096498172E-3</v>
      </c>
      <c r="L7">
        <v>676</v>
      </c>
      <c r="M7" s="20">
        <f>((L2-L7)/L2)*-1</f>
        <v>0.1399662731871838</v>
      </c>
      <c r="N7">
        <v>0.32578709170598202</v>
      </c>
      <c r="O7" s="19">
        <f>(N7-N2)/N2</f>
        <v>7.154961051375143E-2</v>
      </c>
      <c r="Q7" s="6"/>
      <c r="T7" s="15"/>
    </row>
    <row r="8" spans="1:20" x14ac:dyDescent="0.25">
      <c r="B8" s="16">
        <v>0.2</v>
      </c>
      <c r="C8" s="17">
        <f>A5*1.2</f>
        <v>3.24</v>
      </c>
      <c r="D8">
        <v>0.62773941145865297</v>
      </c>
      <c r="E8" s="6">
        <f>(D8-D2)/D2</f>
        <v>-5.617020600509072E-2</v>
      </c>
      <c r="F8" s="18">
        <v>80.220045622425502</v>
      </c>
      <c r="G8" s="19">
        <f>-(F2-F8)/F2</f>
        <v>4.862033112919973E-2</v>
      </c>
      <c r="H8" s="22">
        <v>1.0525546873475801E-2</v>
      </c>
      <c r="I8" s="20">
        <f>((H2-H8)/H2)*-1</f>
        <v>4.381647854162618E-3</v>
      </c>
      <c r="J8">
        <v>0.23880011691373099</v>
      </c>
      <c r="K8" s="20">
        <f>((J2-J8)/J2)*-1</f>
        <v>1.1448304192996226E-2</v>
      </c>
      <c r="L8">
        <v>793</v>
      </c>
      <c r="M8" s="20">
        <f>((L2-L8)/L2)*-1</f>
        <v>0.33726812816188873</v>
      </c>
      <c r="N8">
        <v>0.35554841024688</v>
      </c>
      <c r="O8" s="19">
        <f>(N8-N2)/N2</f>
        <v>0.16943786361757857</v>
      </c>
      <c r="Q8" s="6"/>
      <c r="T8" s="15"/>
    </row>
    <row r="9" spans="1:20" x14ac:dyDescent="0.25">
      <c r="F9" s="18"/>
      <c r="T9" s="15"/>
    </row>
    <row r="10" spans="1:20" x14ac:dyDescent="0.25">
      <c r="A10" s="23" t="s">
        <v>15</v>
      </c>
      <c r="B10" s="16">
        <v>-0.2</v>
      </c>
      <c r="C10" s="17">
        <f>A13*0.8</f>
        <v>2.5600000000000005</v>
      </c>
      <c r="E10" s="6"/>
      <c r="F10" s="18"/>
      <c r="G10" s="24"/>
      <c r="H10" s="22"/>
      <c r="I10" s="19"/>
      <c r="K10" s="20"/>
      <c r="M10" s="19"/>
      <c r="R10" s="15"/>
      <c r="T10" s="15"/>
    </row>
    <row r="11" spans="1:20" x14ac:dyDescent="0.25">
      <c r="A11" s="23" t="s">
        <v>16</v>
      </c>
      <c r="B11" s="16">
        <v>-0.1</v>
      </c>
      <c r="C11" s="17">
        <f>A13*0.9</f>
        <v>2.8800000000000003</v>
      </c>
      <c r="D11">
        <v>0.42065891837728497</v>
      </c>
      <c r="E11" s="6">
        <f>(D11-D2)/D2</f>
        <v>-0.36752350891655738</v>
      </c>
      <c r="F11" s="18">
        <v>68.335220961534901</v>
      </c>
      <c r="G11" s="24">
        <f>-(F2-F11)/F2</f>
        <v>-0.10673571080044539</v>
      </c>
      <c r="H11" s="22">
        <v>1.03771615435496E-2</v>
      </c>
      <c r="I11" s="19">
        <f>((H2-H11)/H2)*-1</f>
        <v>-9.777759156244353E-3</v>
      </c>
      <c r="J11">
        <v>0.22635871025964099</v>
      </c>
      <c r="K11" s="20">
        <f>((J2-J11)/J2)*-1</f>
        <v>-4.1247815996094069E-2</v>
      </c>
      <c r="L11">
        <v>304</v>
      </c>
      <c r="M11" s="19">
        <f>(L11-L2)/L2</f>
        <v>-0.48735244519392917</v>
      </c>
      <c r="N11">
        <v>0.214321704963433</v>
      </c>
      <c r="O11" s="19">
        <f>(N11-N2)/N2</f>
        <v>-0.29507231770413056</v>
      </c>
      <c r="Q11" s="6"/>
      <c r="R11" s="15"/>
      <c r="T11" s="15"/>
    </row>
    <row r="12" spans="1:20" x14ac:dyDescent="0.25">
      <c r="A12" s="23" t="s">
        <v>17</v>
      </c>
      <c r="B12" s="16">
        <v>-0.05</v>
      </c>
      <c r="C12" s="17">
        <f>A13*0.95</f>
        <v>3.04</v>
      </c>
      <c r="D12">
        <v>0.57980576259277605</v>
      </c>
      <c r="E12" s="6">
        <f>(D12-D2)/D2</f>
        <v>-0.12824024830079389</v>
      </c>
      <c r="F12" s="18">
        <v>71.887216224681197</v>
      </c>
      <c r="G12" s="24">
        <f>-(F2-F12)/F2</f>
        <v>-6.0304741831156E-2</v>
      </c>
      <c r="H12" s="22">
        <v>1.04220086468771E-2</v>
      </c>
      <c r="I12" s="19">
        <f>((H2-H12)/H2)*-1</f>
        <v>-5.4983038383387877E-3</v>
      </c>
      <c r="J12">
        <v>0.23109981920024</v>
      </c>
      <c r="K12" s="20">
        <f>((J2-J12)/J2)*-1</f>
        <v>-2.1166642419049701E-2</v>
      </c>
      <c r="L12">
        <v>427</v>
      </c>
      <c r="M12" s="19">
        <f>(L12-L2)/L2</f>
        <v>-0.2799325463743676</v>
      </c>
      <c r="N12">
        <v>0.24976616285741801</v>
      </c>
      <c r="O12" s="19">
        <f>(N12-N2)/N2</f>
        <v>-0.17849159361133093</v>
      </c>
      <c r="Q12" s="6"/>
      <c r="R12" s="15"/>
      <c r="T12" s="15"/>
    </row>
    <row r="13" spans="1:20" x14ac:dyDescent="0.25">
      <c r="A13" s="23">
        <v>3.2</v>
      </c>
      <c r="B13" s="16">
        <v>0.05</v>
      </c>
      <c r="C13" s="17">
        <f>A13*1.05</f>
        <v>3.3600000000000003</v>
      </c>
      <c r="D13" s="25">
        <v>0.71686348645029496</v>
      </c>
      <c r="E13" s="6">
        <f>(D13-D2)/D2</f>
        <v>7.7831189803222109E-2</v>
      </c>
      <c r="F13" s="18">
        <v>81.327119413747297</v>
      </c>
      <c r="G13" s="24">
        <f>-(F2-F13)/F2</f>
        <v>6.3091777469486909E-2</v>
      </c>
      <c r="H13" s="22">
        <v>1.05391164544291E-2</v>
      </c>
      <c r="I13" s="19">
        <f>((H2-H13)/H2)*-1</f>
        <v>5.6765010567938218E-3</v>
      </c>
      <c r="J13">
        <v>0.24135086555829299</v>
      </c>
      <c r="K13" s="20">
        <f>((J2-J13)/J2)*-1</f>
        <v>2.2252111261050797E-2</v>
      </c>
      <c r="L13">
        <v>838</v>
      </c>
      <c r="M13" s="19">
        <f>(L13-L2)/L2</f>
        <v>0.41315345699831368</v>
      </c>
      <c r="N13">
        <v>0.37248973185196899</v>
      </c>
      <c r="O13" s="19">
        <f>(N13-N2)/N2</f>
        <v>0.22515973544638798</v>
      </c>
      <c r="Q13" s="6"/>
      <c r="T13" s="15"/>
    </row>
    <row r="14" spans="1:20" x14ac:dyDescent="0.25">
      <c r="A14" s="23"/>
      <c r="B14" s="16">
        <v>0.1</v>
      </c>
      <c r="C14" s="17">
        <f>A13*1.1</f>
        <v>3.5200000000000005</v>
      </c>
      <c r="D14">
        <v>0.75115878117258905</v>
      </c>
      <c r="E14" s="6">
        <f>(D14-D2)/D2</f>
        <v>0.12939545414903267</v>
      </c>
      <c r="F14" s="18">
        <v>86.702286279830702</v>
      </c>
      <c r="G14" s="24">
        <f>-(F2-F14)/F2</f>
        <v>0.13335487960628495</v>
      </c>
      <c r="H14" s="22">
        <v>1.0604359717748001E-2</v>
      </c>
      <c r="I14" s="19">
        <f>((H2-H14)/H2)*-1</f>
        <v>1.1902223778028678E-2</v>
      </c>
      <c r="J14" s="15">
        <v>0.246860802975746</v>
      </c>
      <c r="K14" s="20">
        <f>((J2-J14)/J2)*-1</f>
        <v>4.5589691364102812E-2</v>
      </c>
      <c r="L14">
        <v>1240</v>
      </c>
      <c r="M14" s="19">
        <f>(L14-L2)/L2</f>
        <v>1.0910623946037099</v>
      </c>
      <c r="N14">
        <v>0.46555136650769402</v>
      </c>
      <c r="O14" s="19">
        <f>(N14-N2)/N2</f>
        <v>0.53124969698209901</v>
      </c>
      <c r="Q14" s="6"/>
      <c r="T14" s="15"/>
    </row>
    <row r="15" spans="1:20" x14ac:dyDescent="0.25">
      <c r="A15" s="23"/>
      <c r="B15" s="16">
        <v>0.2</v>
      </c>
      <c r="C15" s="17">
        <f>A13*1.2</f>
        <v>3.84</v>
      </c>
      <c r="E15" s="6">
        <f>(D15-D2)/D2</f>
        <v>-1</v>
      </c>
      <c r="F15" s="18"/>
      <c r="G15" s="24">
        <f>-(F2-F15)/F2</f>
        <v>-1</v>
      </c>
      <c r="H15" s="22"/>
      <c r="I15" s="19">
        <f>((H2-H15)/H2)*-1</f>
        <v>-1</v>
      </c>
      <c r="J15" s="15"/>
      <c r="K15" s="20">
        <f>((J2-J15)/J2)*-1</f>
        <v>-1</v>
      </c>
      <c r="M15" s="19"/>
      <c r="O15" s="19">
        <f>(N15-N2)/N2</f>
        <v>-1</v>
      </c>
      <c r="P15" s="46" t="s">
        <v>33</v>
      </c>
      <c r="Q15" s="6"/>
      <c r="T15" s="15"/>
    </row>
    <row r="16" spans="1:20" x14ac:dyDescent="0.25">
      <c r="A16" s="23"/>
      <c r="F16" s="18"/>
      <c r="T16" s="15"/>
    </row>
    <row r="17" spans="1:20" x14ac:dyDescent="0.25">
      <c r="F17" s="18"/>
      <c r="T17" s="15"/>
    </row>
    <row r="18" spans="1:20" x14ac:dyDescent="0.25">
      <c r="A18" t="s">
        <v>18</v>
      </c>
      <c r="B18" s="16">
        <v>-0.2</v>
      </c>
      <c r="C18" s="17">
        <f>A20*0.8</f>
        <v>4</v>
      </c>
      <c r="D18">
        <v>0.66451073663456095</v>
      </c>
      <c r="E18" s="24">
        <f>(D18-D2)/D2</f>
        <v>-8.831368292803322E-4</v>
      </c>
      <c r="F18" s="18">
        <v>77.073365534541793</v>
      </c>
      <c r="G18" s="26">
        <f>-(F2-F18)/F2</f>
        <v>7.4875607585001254E-3</v>
      </c>
      <c r="H18" s="22">
        <v>1.17744039528859E-2</v>
      </c>
      <c r="I18" s="20">
        <f>((H2-H18)/H2)*-1</f>
        <v>0.12355162034396647</v>
      </c>
      <c r="J18" s="15">
        <v>0.20851150752715</v>
      </c>
      <c r="K18" s="20">
        <f>((J2-J18)/J2)*-1</f>
        <v>-0.11684042110728805</v>
      </c>
      <c r="L18">
        <v>509</v>
      </c>
      <c r="M18" s="20">
        <f>((L2-L18)/L2)*-1</f>
        <v>-0.14165261382799327</v>
      </c>
      <c r="N18">
        <v>0.30642089320205701</v>
      </c>
      <c r="O18" s="20">
        <f>-(N18-N2)/N2</f>
        <v>-7.8520516100331963E-3</v>
      </c>
      <c r="P18" s="15"/>
      <c r="Q18" s="27"/>
      <c r="R18" s="15"/>
      <c r="T18" s="15"/>
    </row>
    <row r="19" spans="1:20" x14ac:dyDescent="0.25">
      <c r="A19" t="s">
        <v>14</v>
      </c>
      <c r="B19" s="16">
        <v>-0.1</v>
      </c>
      <c r="C19" s="17">
        <f>A20*0.9</f>
        <v>4.5</v>
      </c>
      <c r="D19">
        <v>0.66508225814578803</v>
      </c>
      <c r="E19" s="24">
        <f>(D19-D2)/D2</f>
        <v>-2.3832760810761943E-5</v>
      </c>
      <c r="F19" s="18">
        <v>76.673695504685696</v>
      </c>
      <c r="G19" s="26">
        <f>-(F2-F19)/F2</f>
        <v>2.2631543673255323E-3</v>
      </c>
      <c r="H19" s="22">
        <v>1.1099303233786099E-2</v>
      </c>
      <c r="I19" s="20">
        <f>((H2-H19)/H2)*-1</f>
        <v>5.9131331225717988E-2</v>
      </c>
      <c r="J19" s="15">
        <v>0.22216361256258901</v>
      </c>
      <c r="K19" s="20">
        <f>((J2-J19)/J2)*-1</f>
        <v>-5.9016335151133019E-2</v>
      </c>
      <c r="L19" s="44">
        <v>551</v>
      </c>
      <c r="M19" s="20">
        <f>((L2-L19)/L2)*-1</f>
        <v>-7.0826306913996634E-2</v>
      </c>
      <c r="N19">
        <v>0.30386651456373198</v>
      </c>
      <c r="O19" s="20">
        <f>(N19-N2)/N2</f>
        <v>-5.4958094289821755E-4</v>
      </c>
      <c r="Q19" s="27"/>
      <c r="T19" s="15"/>
    </row>
    <row r="20" spans="1:20" x14ac:dyDescent="0.25">
      <c r="A20">
        <v>5</v>
      </c>
      <c r="B20" s="16">
        <v>-0.05</v>
      </c>
      <c r="C20" s="17">
        <f>A20*0.95</f>
        <v>4.75</v>
      </c>
      <c r="D20">
        <v>0.66508957770044497</v>
      </c>
      <c r="E20" s="24">
        <f>(D20-D2)/D2</f>
        <v>-1.2827535333619067E-5</v>
      </c>
      <c r="F20" s="18">
        <v>76.585632606517393</v>
      </c>
      <c r="G20" s="26">
        <f>-(F2-F20)/F2</f>
        <v>1.1120138422741712E-3</v>
      </c>
      <c r="H20" s="22">
        <v>1.07829285658397E-2</v>
      </c>
      <c r="I20" s="20">
        <f>((H2-H20)/H2)*-1</f>
        <v>2.894183949184239E-2</v>
      </c>
      <c r="J20" s="15">
        <v>0.22909522259347001</v>
      </c>
      <c r="K20" s="20">
        <f>((J2-J20)/J2)*-1</f>
        <v>-2.9657198724937169E-2</v>
      </c>
      <c r="L20" s="44">
        <v>572</v>
      </c>
      <c r="M20" s="20">
        <f>((L2-L20)/L2)*-1</f>
        <v>-3.5413153456998317E-2</v>
      </c>
      <c r="N20">
        <v>0.30395607804800501</v>
      </c>
      <c r="O20" s="20">
        <f>(N20-N2)/N2</f>
        <v>-2.5499678308249404E-4</v>
      </c>
      <c r="Q20" s="27"/>
      <c r="R20" s="15"/>
      <c r="T20" s="15"/>
    </row>
    <row r="21" spans="1:20" x14ac:dyDescent="0.25">
      <c r="B21" s="16">
        <v>0.05</v>
      </c>
      <c r="C21" s="17">
        <f>A20*1.05</f>
        <v>5.25</v>
      </c>
      <c r="D21">
        <v>0.66510224142258301</v>
      </c>
      <c r="E21" s="24">
        <f>(D21-D2)/D2</f>
        <v>6.2128467717224822E-6</v>
      </c>
      <c r="F21" s="18">
        <v>76.420555517788202</v>
      </c>
      <c r="G21" s="26">
        <f>-(F2-F21)/F2</f>
        <v>-1.0458407201602567E-3</v>
      </c>
      <c r="H21" s="22">
        <v>1.0189141328869099E-2</v>
      </c>
      <c r="I21" s="20">
        <f>((H2-H21)/H2)*-1</f>
        <v>-2.7719254768845649E-2</v>
      </c>
      <c r="J21" s="15">
        <v>0.24316955768155199</v>
      </c>
      <c r="K21" s="20">
        <f>((J2-J21)/J2)*-1</f>
        <v>2.995526102367849E-2</v>
      </c>
      <c r="L21" s="44">
        <v>615</v>
      </c>
      <c r="M21" s="20">
        <f>((L2-L21)/L2)*-1</f>
        <v>3.7099494097807759E-2</v>
      </c>
      <c r="N21">
        <v>0.30412685767397102</v>
      </c>
      <c r="O21" s="20">
        <f>(N21-N2)/N2</f>
        <v>3.0671620784446691E-4</v>
      </c>
      <c r="Q21" s="27"/>
      <c r="T21" s="15"/>
    </row>
    <row r="22" spans="1:20" x14ac:dyDescent="0.25">
      <c r="B22" s="16">
        <v>0.1</v>
      </c>
      <c r="C22" s="17">
        <f>A20*1.1</f>
        <v>5.5</v>
      </c>
      <c r="D22">
        <v>0.66510543402772804</v>
      </c>
      <c r="E22" s="24">
        <f>(D22-D2)/D2</f>
        <v>1.1013048577340029E-5</v>
      </c>
      <c r="F22" s="18">
        <v>76.344200565629293</v>
      </c>
      <c r="G22" s="26">
        <f>-(F2-F22)/F2</f>
        <v>-2.0439373255035716E-3</v>
      </c>
      <c r="H22" s="22">
        <v>9.9109890177402297E-3</v>
      </c>
      <c r="I22" s="20">
        <f>((H2-H22)/H2)*-1</f>
        <v>-5.4261445874380317E-2</v>
      </c>
      <c r="J22" s="15">
        <v>0.250312282738754</v>
      </c>
      <c r="K22" s="20">
        <f>((J2-J22)/J2)*-1</f>
        <v>6.0208584346102656E-2</v>
      </c>
      <c r="L22" s="44">
        <v>638</v>
      </c>
      <c r="M22" s="20">
        <f>((L2-L22)/L2)*-1</f>
        <v>7.5885328836424959E-2</v>
      </c>
      <c r="N22">
        <v>0.30421946965334401</v>
      </c>
      <c r="O22" s="20">
        <f>(N22-N2)/N2</f>
        <v>6.113272036527295E-4</v>
      </c>
      <c r="Q22" s="27"/>
      <c r="R22" s="15"/>
      <c r="T22" s="15"/>
    </row>
    <row r="23" spans="1:20" x14ac:dyDescent="0.25">
      <c r="B23" s="16">
        <v>0.2</v>
      </c>
      <c r="C23" s="17">
        <f>A20*1.2</f>
        <v>6</v>
      </c>
      <c r="D23">
        <v>0.66511088878448399</v>
      </c>
      <c r="E23" s="24">
        <f>(D23-D2)/D2</f>
        <v>1.921448033594035E-5</v>
      </c>
      <c r="F23" s="18">
        <v>76.201273203448295</v>
      </c>
      <c r="G23" s="26">
        <f>-(F2-F23)/F2</f>
        <v>-3.9122551093538913E-3</v>
      </c>
      <c r="H23" s="22">
        <v>9.3899933210191897E-3</v>
      </c>
      <c r="I23" s="20">
        <f>((H2-H23)/H2)*-1</f>
        <v>-0.10397653647136</v>
      </c>
      <c r="J23" s="15">
        <v>0.264808847879479</v>
      </c>
      <c r="K23" s="20">
        <f>((J2-J23)/J2)*-1</f>
        <v>0.12160941788717917</v>
      </c>
      <c r="L23" s="44">
        <v>685</v>
      </c>
      <c r="M23" s="20">
        <f>((L2-L23)/L2)*-1</f>
        <v>0.1551433389544688</v>
      </c>
      <c r="N23">
        <v>0.304394163935999</v>
      </c>
      <c r="O23" s="20">
        <f>(N23-N2)/N2</f>
        <v>1.1859159313941854E-3</v>
      </c>
      <c r="Q23" s="27"/>
      <c r="R23" s="15"/>
      <c r="T23" s="15"/>
    </row>
    <row r="24" spans="1:20" x14ac:dyDescent="0.25">
      <c r="T24" s="15"/>
    </row>
    <row r="25" spans="1:20" x14ac:dyDescent="0.25">
      <c r="F25" s="18"/>
      <c r="T25" s="15"/>
    </row>
    <row r="26" spans="1:20" x14ac:dyDescent="0.25">
      <c r="A26" t="s">
        <v>19</v>
      </c>
      <c r="B26" s="16">
        <v>-0.2</v>
      </c>
      <c r="C26" s="17">
        <f>A28*0.8</f>
        <v>0.128</v>
      </c>
      <c r="E26" s="19">
        <f>(D26-D2)/D2</f>
        <v>-1</v>
      </c>
      <c r="F26" s="18"/>
      <c r="G26" s="19">
        <f>-(F2-F26)/F2</f>
        <v>-1</v>
      </c>
      <c r="H26" s="22"/>
      <c r="I26" s="19">
        <f>((H2-H26)/H2)*-1</f>
        <v>-1</v>
      </c>
      <c r="J26" s="15"/>
      <c r="K26" s="20">
        <f>((J2-J26)/J2)*-1</f>
        <v>-1</v>
      </c>
      <c r="L26" s="15"/>
      <c r="M26" s="20"/>
      <c r="N26" s="28"/>
      <c r="O26" s="19">
        <f>(N26-N2)/N2</f>
        <v>-1</v>
      </c>
      <c r="P26" s="46" t="s">
        <v>33</v>
      </c>
      <c r="Q26" s="6"/>
      <c r="T26" s="15"/>
    </row>
    <row r="27" spans="1:20" x14ac:dyDescent="0.25">
      <c r="A27" t="s">
        <v>20</v>
      </c>
      <c r="B27" s="16">
        <v>-0.1</v>
      </c>
      <c r="C27" s="17">
        <f>A28*0.9</f>
        <v>0.14400000000000002</v>
      </c>
      <c r="D27">
        <v>0.63348236747582098</v>
      </c>
      <c r="E27" s="19">
        <f>(D27-D2)/D2</f>
        <v>-4.753545582744869E-2</v>
      </c>
      <c r="F27" s="18"/>
      <c r="G27" s="19">
        <f>-(F2-F27)/F2</f>
        <v>-1</v>
      </c>
      <c r="I27" s="19">
        <f>((H2-H27)/H2)*-1</f>
        <v>-1</v>
      </c>
      <c r="J27" s="15"/>
      <c r="K27" s="20">
        <f>((J2-J27)/J2)*-1</f>
        <v>-1</v>
      </c>
      <c r="L27" s="15">
        <v>2104</v>
      </c>
      <c r="M27" s="20"/>
      <c r="O27" s="19">
        <f>(N27-N2)/N2</f>
        <v>-1</v>
      </c>
      <c r="P27" s="46" t="s">
        <v>33</v>
      </c>
      <c r="Q27" s="6"/>
      <c r="T27" s="15"/>
    </row>
    <row r="28" spans="1:20" x14ac:dyDescent="0.25">
      <c r="A28">
        <v>0.16</v>
      </c>
      <c r="B28" s="16">
        <v>-0.05</v>
      </c>
      <c r="C28" s="17">
        <f>A28*0.95</f>
        <v>0.152</v>
      </c>
      <c r="D28">
        <v>0.66403036665540804</v>
      </c>
      <c r="E28" s="19">
        <f>(D28-D2)/D2</f>
        <v>-1.6053911440312694E-3</v>
      </c>
      <c r="F28" s="18">
        <v>86.083347612453096</v>
      </c>
      <c r="G28" s="19">
        <f>-(F2-F28)/F2</f>
        <v>0.12526423760654101</v>
      </c>
      <c r="H28">
        <v>1.05969026374227E-2</v>
      </c>
      <c r="I28" s="19">
        <f>((H2-H28)/H2)*-1</f>
        <v>1.1190645109923498E-2</v>
      </c>
      <c r="J28" s="15">
        <v>0.23517433483091099</v>
      </c>
      <c r="K28" s="20">
        <f>((J2-J28)/J2)*-1</f>
        <v>-3.9088538621921661E-3</v>
      </c>
      <c r="L28" s="15">
        <v>1095</v>
      </c>
      <c r="M28" s="20">
        <f>((L2-L28)/L2)*-1</f>
        <v>0.84654300168634067</v>
      </c>
      <c r="N28">
        <v>0.45382415367433099</v>
      </c>
      <c r="O28" s="19">
        <f>(N28-N2)/N2</f>
        <v>0.4926776029246005</v>
      </c>
      <c r="Q28" s="6"/>
      <c r="T28" s="15"/>
    </row>
    <row r="29" spans="1:20" x14ac:dyDescent="0.25">
      <c r="B29" s="16">
        <v>0.05</v>
      </c>
      <c r="C29" s="17">
        <f>A28*1.05</f>
        <v>0.16800000000000001</v>
      </c>
      <c r="D29">
        <v>0.66547793992052395</v>
      </c>
      <c r="E29" s="19">
        <f>(D29-D2)/D2</f>
        <v>5.7108965622971206E-4</v>
      </c>
      <c r="F29" s="18">
        <v>70.315619570198194</v>
      </c>
      <c r="G29" s="19">
        <f>-(F2-F29)/F2</f>
        <v>-8.0848337779508436E-2</v>
      </c>
      <c r="H29" s="22">
        <v>1.04022163768822E-2</v>
      </c>
      <c r="I29" s="19">
        <f>((H2-H29)/H2)*-1</f>
        <v>-7.386946109492195E-3</v>
      </c>
      <c r="J29" s="15">
        <v>0.23702007376867101</v>
      </c>
      <c r="K29" s="20">
        <f>((J2-J29)/J2)*-1</f>
        <v>3.9088538621921661E-3</v>
      </c>
      <c r="L29" s="15">
        <v>398</v>
      </c>
      <c r="M29" s="20">
        <f>((L2-L29)/L2)*-1</f>
        <v>-0.32883642495784149</v>
      </c>
      <c r="N29">
        <v>0.23345450983508001</v>
      </c>
      <c r="O29" s="19">
        <f>(N29-N2)/N2</f>
        <v>-0.23214241615127382</v>
      </c>
      <c r="Q29" s="6"/>
      <c r="T29" s="15"/>
    </row>
    <row r="30" spans="1:20" x14ac:dyDescent="0.25">
      <c r="B30" s="16">
        <v>0.1</v>
      </c>
      <c r="C30" s="17">
        <f>A28*1.1</f>
        <v>0.17600000000000002</v>
      </c>
      <c r="D30">
        <v>0.66560192609588398</v>
      </c>
      <c r="E30" s="24">
        <f>(D30-D2)/D2</f>
        <v>7.5750752997185897E-4</v>
      </c>
      <c r="F30" s="18">
        <v>65.752629476737198</v>
      </c>
      <c r="G30" s="19">
        <f>-(F2-F30)/F2</f>
        <v>-0.14049482819993681</v>
      </c>
      <c r="H30">
        <v>1.0344300620314099E-2</v>
      </c>
      <c r="I30" s="19">
        <f>((H2-H30)/H2)*-1</f>
        <v>-1.2913454491225334E-2</v>
      </c>
      <c r="J30">
        <v>0.237942943237551</v>
      </c>
      <c r="K30" s="20">
        <f>((J2-J30)/J2)*-1</f>
        <v>7.8177077243842142E-3</v>
      </c>
      <c r="L30" s="15">
        <v>293</v>
      </c>
      <c r="M30" s="20">
        <f>((L2-L30)/L2)*-1</f>
        <v>-0.50590219224283306</v>
      </c>
      <c r="N30">
        <v>0.19157994359615299</v>
      </c>
      <c r="O30" s="19">
        <f>(N30-N2)/N2</f>
        <v>-0.36987247448105454</v>
      </c>
      <c r="Q30" s="6"/>
      <c r="T30" s="15"/>
    </row>
    <row r="31" spans="1:20" x14ac:dyDescent="0.25">
      <c r="B31" s="16">
        <v>0.2</v>
      </c>
      <c r="C31" s="17">
        <f>A28*1.2</f>
        <v>0.192</v>
      </c>
      <c r="D31">
        <v>0.67096736584312</v>
      </c>
      <c r="E31" s="24">
        <f>(D31-D2)/D2</f>
        <v>8.8246478096600748E-3</v>
      </c>
      <c r="F31" s="18">
        <v>62.4774107413267</v>
      </c>
      <c r="G31" s="19">
        <f>-(F2-F31)/F2</f>
        <v>-0.18330782996525383</v>
      </c>
      <c r="H31" s="22">
        <v>1.0302331348547701E-2</v>
      </c>
      <c r="I31" s="19">
        <f>((H2-H31)/H2)*-1</f>
        <v>-1.6918297835013953E-2</v>
      </c>
      <c r="J31" s="15">
        <v>0.23886581270643101</v>
      </c>
      <c r="K31" s="20">
        <f>((J2-J31)/J2)*-1</f>
        <v>1.1726561586576381E-2</v>
      </c>
      <c r="L31" s="15">
        <v>232</v>
      </c>
      <c r="M31" s="20">
        <f>((L2-L31)/L2)*-1</f>
        <v>-0.60876897133220909</v>
      </c>
      <c r="N31">
        <v>0.16600043392543701</v>
      </c>
      <c r="O31" s="19">
        <f>(N31-N2)/N2</f>
        <v>-0.45400629783561924</v>
      </c>
      <c r="Q31" s="6"/>
      <c r="T31" s="15"/>
    </row>
    <row r="32" spans="1:20" x14ac:dyDescent="0.25">
      <c r="F32" s="18"/>
      <c r="T32" s="15"/>
    </row>
    <row r="33" spans="1:20" x14ac:dyDescent="0.25">
      <c r="F33" s="18"/>
      <c r="T33" s="15"/>
    </row>
    <row r="34" spans="1:20" x14ac:dyDescent="0.25">
      <c r="A34" t="s">
        <v>21</v>
      </c>
      <c r="B34" s="16">
        <v>-0.2</v>
      </c>
      <c r="C34" s="17">
        <f>A36*0.8</f>
        <v>16</v>
      </c>
      <c r="D34">
        <v>0.66513080532020397</v>
      </c>
      <c r="E34" s="24">
        <f>(D34-D2)/D2</f>
        <v>4.9159740204200791E-5</v>
      </c>
      <c r="F34" s="18">
        <v>76.380265962671899</v>
      </c>
      <c r="G34" s="20">
        <f>-(F2-F34)/F2</f>
        <v>-1.5724976959734808E-3</v>
      </c>
      <c r="H34">
        <v>9.9094691978948903E-3</v>
      </c>
      <c r="I34" s="19">
        <f>((H2-H34)/H2)*-1</f>
        <v>-5.4406471988372562E-2</v>
      </c>
      <c r="J34">
        <v>0.18314822292524699</v>
      </c>
      <c r="K34" s="20">
        <f>((J2-J34)/J2)*-1</f>
        <v>-0.22426771859318828</v>
      </c>
      <c r="L34" s="15">
        <v>428</v>
      </c>
      <c r="M34" s="19">
        <f>((L2-L34)/L2)*-1</f>
        <v>-0.27824620573355818</v>
      </c>
      <c r="N34" s="15">
        <v>0.30469760382045002</v>
      </c>
      <c r="O34" s="20">
        <f>(N34-N2)/N2</f>
        <v>2.1839631170429081E-3</v>
      </c>
      <c r="Q34" s="6"/>
      <c r="T34" s="15"/>
    </row>
    <row r="35" spans="1:20" x14ac:dyDescent="0.25">
      <c r="A35" t="s">
        <v>14</v>
      </c>
      <c r="B35" s="16">
        <v>-0.1</v>
      </c>
      <c r="C35" s="17">
        <f>A36*0.9</f>
        <v>18</v>
      </c>
      <c r="D35">
        <v>0.66510916678151699</v>
      </c>
      <c r="E35" s="24">
        <f>(D35-D2)/D2</f>
        <v>1.6625384166523321E-5</v>
      </c>
      <c r="F35" s="18">
        <v>76.473011299918497</v>
      </c>
      <c r="G35" s="20">
        <f>-(F2-F35)/F2</f>
        <v>-3.6014926735292965E-4</v>
      </c>
      <c r="H35" s="22">
        <v>1.03108587110154E-2</v>
      </c>
      <c r="I35" s="19">
        <f>((H2-H35)/H2)*-1</f>
        <v>-1.6104589391157161E-2</v>
      </c>
      <c r="J35" s="15">
        <v>0.20875540776302701</v>
      </c>
      <c r="K35" s="20">
        <f>((J2-J35)/J2)*-1</f>
        <v>-0.11580737102691817</v>
      </c>
      <c r="L35" s="15">
        <v>507</v>
      </c>
      <c r="M35" s="19">
        <f>((L2-L35)/L2)*-1</f>
        <v>-0.14502529510961215</v>
      </c>
      <c r="N35">
        <v>0.30433519483550198</v>
      </c>
      <c r="O35" s="20">
        <f>(N35-N2)/N2</f>
        <v>9.9196006795268976E-4</v>
      </c>
      <c r="Q35" s="6"/>
      <c r="R35" s="15"/>
      <c r="T35" s="15"/>
    </row>
    <row r="36" spans="1:20" x14ac:dyDescent="0.25">
      <c r="A36">
        <v>20</v>
      </c>
      <c r="B36" s="16">
        <v>-0.05</v>
      </c>
      <c r="C36" s="17">
        <f>A36*0.95</f>
        <v>19</v>
      </c>
      <c r="D36">
        <v>0.66510463051666902</v>
      </c>
      <c r="E36" s="24">
        <f>(D36-D2)/D2</f>
        <v>9.8049395061774465E-6</v>
      </c>
      <c r="F36" s="18">
        <v>76.492564065937401</v>
      </c>
      <c r="G36" s="20">
        <f>-(F2-F36)/F2</f>
        <v>-1.0455943543311978E-4</v>
      </c>
      <c r="H36" s="22">
        <v>1.0418906060186301E-2</v>
      </c>
      <c r="I36" s="19">
        <f>((H2-H36)/H2)*-1</f>
        <v>-5.7943626722002893E-3</v>
      </c>
      <c r="J36" s="15">
        <v>0.222209479569036</v>
      </c>
      <c r="K36" s="20">
        <f>((J2-J36)/J2)*-1</f>
        <v>-5.8822063446040115E-2</v>
      </c>
      <c r="L36" s="15">
        <v>549</v>
      </c>
      <c r="M36" s="19">
        <f>((L2-L36)/L2)*-1</f>
        <v>-7.4198988195615517E-2</v>
      </c>
      <c r="N36">
        <v>0.30416716040777603</v>
      </c>
      <c r="O36" s="20">
        <f>(N36-N2)/N2</f>
        <v>4.3927633625609735E-4</v>
      </c>
      <c r="Q36" s="6"/>
      <c r="R36" s="15"/>
      <c r="T36" s="15"/>
    </row>
    <row r="37" spans="1:20" x14ac:dyDescent="0.25">
      <c r="B37" s="16">
        <v>0.05</v>
      </c>
      <c r="C37" s="17">
        <f>A36*1.05</f>
        <v>21</v>
      </c>
      <c r="D37">
        <v>0.66509008617912602</v>
      </c>
      <c r="E37" s="24">
        <f>(D37-D2)/D2</f>
        <v>-1.2063018529312466E-5</v>
      </c>
      <c r="F37" s="18">
        <v>76.499201135615806</v>
      </c>
      <c r="G37" s="20">
        <f>-(F2- F37)/F2</f>
        <v>-1.7800993077524306E-5</v>
      </c>
      <c r="H37" s="22">
        <v>1.0501767144482E-2</v>
      </c>
      <c r="I37" s="19">
        <f>((H2-H37)/H2)*-1</f>
        <v>2.1125093780891098E-3</v>
      </c>
      <c r="J37" s="15">
        <v>0.25041858195529199</v>
      </c>
      <c r="K37" s="20">
        <f>((J2-J37)/J2)*-1</f>
        <v>6.0658819311202074E-2</v>
      </c>
      <c r="L37" s="15">
        <v>640</v>
      </c>
      <c r="M37" s="19">
        <f>((L2-L37)/L2)*-1</f>
        <v>7.9258010118043842E-2</v>
      </c>
      <c r="N37">
        <v>0.303928916636869</v>
      </c>
      <c r="O37" s="20">
        <f>(N37-N2)/N2</f>
        <v>-3.4433365450790973E-4</v>
      </c>
      <c r="Q37" s="6"/>
      <c r="R37" s="15"/>
      <c r="T37" s="15"/>
    </row>
    <row r="38" spans="1:20" x14ac:dyDescent="0.25">
      <c r="B38" s="16">
        <v>0.1</v>
      </c>
      <c r="C38" s="17">
        <f>A36*1.1</f>
        <v>22</v>
      </c>
      <c r="D38">
        <v>0.66508576166467603</v>
      </c>
      <c r="E38" s="24">
        <f>(D38-D2)/D2</f>
        <v>-1.8565088509227907E-5</v>
      </c>
      <c r="F38" s="18">
        <v>76.488480328385904</v>
      </c>
      <c r="G38" s="20">
        <f>-(F2-F38)/F2</f>
        <v>-1.5794123284135054E-4</v>
      </c>
      <c r="H38" s="22">
        <v>1.0492541205569099E-2</v>
      </c>
      <c r="I38" s="19">
        <f>((H2-H38)/H2)*-1</f>
        <v>1.2321405155750072E-3</v>
      </c>
      <c r="J38" s="15">
        <v>0.26517361253553901</v>
      </c>
      <c r="K38" s="20">
        <f>((J2-J38)/J2)*-1</f>
        <v>0.12315439448756633</v>
      </c>
      <c r="L38" s="15">
        <v>689</v>
      </c>
      <c r="M38" s="19">
        <f>((L2-L38)/L2)*-1</f>
        <v>0.16188870151770657</v>
      </c>
      <c r="N38">
        <v>0.30382508179592499</v>
      </c>
      <c r="O38" s="20">
        <f>(N38-N2)/N2</f>
        <v>-6.8585787754778748E-4</v>
      </c>
      <c r="Q38" s="6"/>
      <c r="R38" s="15"/>
      <c r="T38" s="15"/>
    </row>
    <row r="39" spans="1:20" x14ac:dyDescent="0.25">
      <c r="B39" s="16">
        <v>0.2</v>
      </c>
      <c r="C39" s="17">
        <f>A36*1.2</f>
        <v>24</v>
      </c>
      <c r="D39">
        <v>0.66507723435035004</v>
      </c>
      <c r="E39" s="24">
        <f>(D39-D2)/D2</f>
        <v>-3.1386226033359877E-5</v>
      </c>
      <c r="F39" s="18">
        <v>76.449313423131798</v>
      </c>
      <c r="G39" s="20">
        <f>-(F2-F39)/F2</f>
        <v>-6.6992315504291731E-4</v>
      </c>
      <c r="H39">
        <v>1.0403061935863701E-2</v>
      </c>
      <c r="I39" s="19">
        <f>((H2-H39)/H2)*-1</f>
        <v>-7.3062601429189971E-3</v>
      </c>
      <c r="J39" s="15">
        <v>0.29598463247027201</v>
      </c>
      <c r="K39" s="20">
        <f>((J2-J39)/J2)*-1</f>
        <v>0.25365581243578506</v>
      </c>
      <c r="L39" s="15">
        <v>793</v>
      </c>
      <c r="M39" s="19">
        <f>((L2-L39)/L2)*-1</f>
        <v>0.33726812816188873</v>
      </c>
      <c r="N39">
        <v>0.30366418662971401</v>
      </c>
      <c r="O39" s="20">
        <f>(N39-N2)/N2</f>
        <v>-1.2150597921605363E-3</v>
      </c>
      <c r="Q39" s="6"/>
      <c r="T39" s="15"/>
    </row>
    <row r="40" spans="1:20" x14ac:dyDescent="0.25">
      <c r="F40" s="18"/>
      <c r="T40" s="15"/>
    </row>
    <row r="41" spans="1:20" x14ac:dyDescent="0.25">
      <c r="F41" s="18"/>
      <c r="T41" s="15"/>
    </row>
    <row r="42" spans="1:20" x14ac:dyDescent="0.25">
      <c r="A42" t="s">
        <v>22</v>
      </c>
      <c r="B42" s="47">
        <v>-0.2</v>
      </c>
      <c r="C42" s="48">
        <f>A44*0.8</f>
        <v>16</v>
      </c>
      <c r="D42" s="23">
        <v>0.66508929561128605</v>
      </c>
      <c r="E42" s="49">
        <f>(D42-D2)/D2</f>
        <v>-1.3251666984256633E-5</v>
      </c>
      <c r="F42" s="18">
        <v>77.232870252903894</v>
      </c>
      <c r="G42" s="49">
        <f>-(F2-F42)/F2</f>
        <v>9.5725744142238292E-3</v>
      </c>
      <c r="H42" s="50">
        <v>1.29215190249772E-2</v>
      </c>
      <c r="I42" s="49">
        <f>((H2-H42)/H2)*-1</f>
        <v>0.23301304218122831</v>
      </c>
      <c r="J42" s="23">
        <v>0.19444272012310099</v>
      </c>
      <c r="K42" s="51">
        <f>((J2-J42)/J2)*-1</f>
        <v>-0.17642938339836534</v>
      </c>
      <c r="L42" s="52">
        <v>464</v>
      </c>
      <c r="M42" s="49">
        <f>((L2-L42)/L2)*-1</f>
        <v>-0.2175379426644182</v>
      </c>
      <c r="N42" s="23">
        <v>0.30402962988924198</v>
      </c>
      <c r="O42" s="51">
        <f>(N42-N2)/N2</f>
        <v>-1.3076679933724644E-5</v>
      </c>
      <c r="Q42" s="6"/>
      <c r="T42" s="15"/>
    </row>
    <row r="43" spans="1:20" x14ac:dyDescent="0.25">
      <c r="A43" t="s">
        <v>20</v>
      </c>
      <c r="B43" s="47">
        <v>-0.1</v>
      </c>
      <c r="C43" s="53">
        <f>A44*0.9</f>
        <v>18</v>
      </c>
      <c r="D43" s="23">
        <v>0.66509394596256499</v>
      </c>
      <c r="E43" s="49">
        <f>(D43-D2)/D2</f>
        <v>-6.2596890878679956E-6</v>
      </c>
      <c r="F43" s="18">
        <v>76.826109096348503</v>
      </c>
      <c r="G43" s="49">
        <f>-(F2-F43)/F2</f>
        <v>4.2554742384746007E-3</v>
      </c>
      <c r="H43" s="50">
        <v>1.1564885960827999E-2</v>
      </c>
      <c r="I43" s="49">
        <f>((H2-H43)/H2)*-1</f>
        <v>0.10355873744222342</v>
      </c>
      <c r="J43" s="23">
        <v>0.21526996221144601</v>
      </c>
      <c r="K43" s="51">
        <f>((J2-J43)/J2)*-1</f>
        <v>-8.8214691699182612E-2</v>
      </c>
      <c r="L43" s="52">
        <v>528</v>
      </c>
      <c r="M43" s="49">
        <f>((L2-L43)/L2)*-1</f>
        <v>-0.10961214165261383</v>
      </c>
      <c r="N43" s="23">
        <v>0.304032917713361</v>
      </c>
      <c r="O43" s="51">
        <f>(N43-N2)/N2</f>
        <v>-2.2626644498134405E-6</v>
      </c>
      <c r="Q43" s="6"/>
      <c r="T43" s="15"/>
    </row>
    <row r="44" spans="1:20" x14ac:dyDescent="0.25">
      <c r="A44">
        <v>20</v>
      </c>
      <c r="B44" s="16">
        <v>-0.05</v>
      </c>
      <c r="C44" s="30">
        <f>A44*0.95</f>
        <v>19</v>
      </c>
      <c r="D44">
        <v>0.66509229375563195</v>
      </c>
      <c r="E44" s="19">
        <f>(D44-D2)/D2</f>
        <v>-8.7438442974783281E-6</v>
      </c>
      <c r="F44" s="18">
        <v>76.656234410321503</v>
      </c>
      <c r="G44" s="19">
        <f>-(F2-F44)/F2</f>
        <v>2.0349064473450373E-3</v>
      </c>
      <c r="H44" s="22">
        <v>1.09937106579084E-2</v>
      </c>
      <c r="I44" s="19">
        <f>((H2-H44)/H2)*-1</f>
        <v>4.9055346895776238E-2</v>
      </c>
      <c r="J44">
        <v>0.22568358325561799</v>
      </c>
      <c r="K44" s="20">
        <f>((J2-J44)/J2)*-1</f>
        <v>-4.4107345849593478E-2</v>
      </c>
      <c r="L44" s="15">
        <v>561</v>
      </c>
      <c r="M44" s="19">
        <f>((L2-L44)/L2)*-1</f>
        <v>-5.3962900505902189E-2</v>
      </c>
      <c r="N44">
        <v>0.304052167985633</v>
      </c>
      <c r="O44" s="20">
        <f>(N44-N2)/N2</f>
        <v>6.1053600314816818E-5</v>
      </c>
      <c r="Q44" s="6"/>
      <c r="T44" s="15"/>
    </row>
    <row r="45" spans="1:20" x14ac:dyDescent="0.25">
      <c r="B45" s="16">
        <v>0.05</v>
      </c>
      <c r="C45" s="30">
        <f>A44*1.05</f>
        <v>21</v>
      </c>
      <c r="D45" s="15">
        <v>0.66509408698051398</v>
      </c>
      <c r="E45" s="19">
        <f>(D45-D2)/D2</f>
        <v>-6.0476633024699879E-6</v>
      </c>
      <c r="F45" s="18">
        <v>76.363256387226897</v>
      </c>
      <c r="G45" s="19">
        <f>-(F2-F45)/F2</f>
        <v>-1.7948434512907601E-3</v>
      </c>
      <c r="H45">
        <v>1.0014559595747E-2</v>
      </c>
      <c r="I45" s="19">
        <f>((H2-H45)/H2)*-1</f>
        <v>-4.4378407106125214E-2</v>
      </c>
      <c r="J45">
        <v>0.24651082534396301</v>
      </c>
      <c r="K45" s="20">
        <f>((J2-J45)/J2)*-1</f>
        <v>4.4107345849589245E-2</v>
      </c>
      <c r="L45" s="15">
        <v>627</v>
      </c>
      <c r="M45" s="19">
        <f>((L2-L45)/L2)*-1</f>
        <v>5.733558178752108E-2</v>
      </c>
      <c r="N45">
        <v>0.30406235559461697</v>
      </c>
      <c r="O45" s="20">
        <f>(N45-N2)/N2</f>
        <v>9.4561767816709713E-5</v>
      </c>
      <c r="Q45" s="6"/>
      <c r="T45" s="15"/>
    </row>
    <row r="46" spans="1:20" x14ac:dyDescent="0.25">
      <c r="B46" s="16">
        <v>0.1</v>
      </c>
      <c r="C46" s="29">
        <f>A44*1.1</f>
        <v>22</v>
      </c>
      <c r="D46" s="31">
        <v>0.66509540663107303</v>
      </c>
      <c r="E46" s="19">
        <f>(D46-D2)/D2</f>
        <v>-4.0635190977913112E-6</v>
      </c>
      <c r="F46" s="18">
        <v>76.236545336428705</v>
      </c>
      <c r="G46" s="19">
        <f>-(F2-F46)/F2</f>
        <v>-3.4511848683864547E-3</v>
      </c>
      <c r="H46">
        <v>9.5917539926170994E-3</v>
      </c>
      <c r="I46" s="19">
        <f>((H2-H46)/H2)*-1</f>
        <v>-8.4723882120227689E-2</v>
      </c>
      <c r="J46">
        <v>0.256924446388136</v>
      </c>
      <c r="K46" s="20">
        <f>((J2-J46)/J2)*-1</f>
        <v>8.8214691699182612E-2</v>
      </c>
      <c r="L46" s="15">
        <v>661</v>
      </c>
      <c r="M46" s="19">
        <f>((L2-L46)/L2)*-1</f>
        <v>0.11467116357504216</v>
      </c>
      <c r="N46">
        <v>0.30406416839473999</v>
      </c>
      <c r="O46" s="20">
        <f>(N46-N2)/N2</f>
        <v>1.0052426699242074E-4</v>
      </c>
      <c r="Q46" s="6"/>
      <c r="T46" s="15"/>
    </row>
    <row r="47" spans="1:20" x14ac:dyDescent="0.25">
      <c r="B47" s="16">
        <v>0.2</v>
      </c>
      <c r="C47" s="17">
        <f>A44*1.2</f>
        <v>24</v>
      </c>
      <c r="D47">
        <v>0.66509519494925196</v>
      </c>
      <c r="E47" s="19">
        <f>(D47-D2)/D2</f>
        <v>-4.3817906702426931E-6</v>
      </c>
      <c r="F47" s="18">
        <v>76.015771602729998</v>
      </c>
      <c r="G47" s="19">
        <f>-(F2-F47)/F2</f>
        <v>-6.3370947920159352E-3</v>
      </c>
      <c r="H47">
        <v>8.8518731054855002E-3</v>
      </c>
      <c r="I47" s="19">
        <f>((H2-H47)/H2)*-1</f>
        <v>-0.15532570391304037</v>
      </c>
      <c r="J47">
        <v>0.27775168847648002</v>
      </c>
      <c r="K47" s="20">
        <f>((J2-J47)/J2)*-1</f>
        <v>0.17642938339836109</v>
      </c>
      <c r="L47" s="15">
        <v>730</v>
      </c>
      <c r="M47" s="19">
        <f>((L2-L47)/L2)*-1</f>
        <v>0.23102866779089376</v>
      </c>
      <c r="N47">
        <v>0.30407978850470302</v>
      </c>
      <c r="O47" s="20">
        <f>(N47-N2)/N2</f>
        <v>1.5190052827835022E-4</v>
      </c>
      <c r="Q47" s="6"/>
      <c r="T47" s="15"/>
    </row>
    <row r="48" spans="1:20" x14ac:dyDescent="0.25">
      <c r="F48" s="18"/>
      <c r="T48" s="15"/>
    </row>
    <row r="49" spans="1:20" x14ac:dyDescent="0.25">
      <c r="F49" s="18"/>
      <c r="T49" s="15"/>
    </row>
    <row r="50" spans="1:20" x14ac:dyDescent="0.25">
      <c r="B50" s="16">
        <v>-0.2</v>
      </c>
      <c r="C50" s="17">
        <f>A52*0.8</f>
        <v>0.504</v>
      </c>
      <c r="D50">
        <v>0.66509545805887804</v>
      </c>
      <c r="E50" s="26">
        <f>(D50-D2)/D2</f>
        <v>-3.9861954604244898E-6</v>
      </c>
      <c r="F50" s="18">
        <v>76.833897522849796</v>
      </c>
      <c r="G50" s="26">
        <f>-(F2-F50)/F2</f>
        <v>4.3572829860687038E-3</v>
      </c>
      <c r="H50" s="22">
        <v>1.1590653233438599E-2</v>
      </c>
      <c r="I50" s="20">
        <f>((H2-H50)/H2)*-1</f>
        <v>0.10601753374387304</v>
      </c>
      <c r="J50" s="15">
        <v>0.25740281339920201</v>
      </c>
      <c r="K50" s="20">
        <f>((J2-J50)/J2)*-1</f>
        <v>9.0240836025985385E-2</v>
      </c>
      <c r="L50" s="15">
        <v>654</v>
      </c>
      <c r="M50" s="19">
        <f>((L2-L50)/L2)*-1</f>
        <v>0.10286677908937605</v>
      </c>
      <c r="N50">
        <v>0.30403385505701502</v>
      </c>
      <c r="O50" s="26">
        <f>(N50-N2)/N2</f>
        <v>8.2036202042509883E-7</v>
      </c>
      <c r="Q50" s="20"/>
      <c r="R50" s="15"/>
      <c r="T50" s="15"/>
    </row>
    <row r="51" spans="1:20" x14ac:dyDescent="0.25">
      <c r="A51" t="s">
        <v>23</v>
      </c>
      <c r="B51" s="16">
        <v>-0.1</v>
      </c>
      <c r="C51" s="17">
        <f>A52*0.9</f>
        <v>0.56700000000000006</v>
      </c>
      <c r="D51">
        <v>0.66509457938601801</v>
      </c>
      <c r="E51" s="26">
        <f>(D51-D2)/D2</f>
        <v>-5.3073131237898238E-6</v>
      </c>
      <c r="F51" s="18">
        <v>76.644552951213697</v>
      </c>
      <c r="G51" s="26">
        <f>-(F2-F51)/F2</f>
        <v>1.8822087590969672E-3</v>
      </c>
      <c r="H51" s="22">
        <v>1.09564855307385E-2</v>
      </c>
      <c r="I51" s="20">
        <f>((H2-H51)/H2)*-1</f>
        <v>4.5503205138400914E-2</v>
      </c>
      <c r="J51" s="15">
        <v>0.24593056234567301</v>
      </c>
      <c r="K51" s="20">
        <f>((J2-J51)/J2)*-1</f>
        <v>4.1649616627377879E-2</v>
      </c>
      <c r="L51" s="15">
        <v>621</v>
      </c>
      <c r="M51" s="19">
        <f>((L2-L51)/L2)*-1</f>
        <v>4.7217537942664416E-2</v>
      </c>
      <c r="N51">
        <v>0.30404562211384301</v>
      </c>
      <c r="O51" s="26">
        <f>(N51-N2)/N2</f>
        <v>3.9523507362651797E-5</v>
      </c>
      <c r="Q51" s="20"/>
      <c r="R51" s="15"/>
      <c r="T51" s="15"/>
    </row>
    <row r="52" spans="1:20" x14ac:dyDescent="0.25">
      <c r="A52">
        <v>0.63</v>
      </c>
      <c r="B52" s="16">
        <v>-0.05</v>
      </c>
      <c r="C52" s="17">
        <f>A52*0.95</f>
        <v>0.59849999999999992</v>
      </c>
      <c r="D52">
        <v>0.66509575898490803</v>
      </c>
      <c r="E52" s="26">
        <f>(D52-D2)/D2</f>
        <v>-3.53374186630156E-6</v>
      </c>
      <c r="F52" s="18">
        <v>76.570690271151804</v>
      </c>
      <c r="G52" s="26">
        <f>-(F2-F52)/F2</f>
        <v>9.1669063424887722E-4</v>
      </c>
      <c r="H52" s="22">
        <v>1.0711039146190199E-2</v>
      </c>
      <c r="I52" s="20">
        <f>((H2-H52)/H2)*-1</f>
        <v>2.2081919086870429E-2</v>
      </c>
      <c r="J52" s="15">
        <v>0.24101388332273199</v>
      </c>
      <c r="K52" s="20">
        <f>((J2-J52)/J2)*-1</f>
        <v>2.0824808313688881E-2</v>
      </c>
      <c r="L52" s="15">
        <v>607</v>
      </c>
      <c r="M52" s="19">
        <f>((L2-L52)/L2)*-1</f>
        <v>2.3608768971332208E-2</v>
      </c>
      <c r="N52">
        <v>0.30404268792344702</v>
      </c>
      <c r="O52" s="26">
        <f>(N52-N2)/N2</f>
        <v>2.9872632125304091E-5</v>
      </c>
      <c r="Q52" s="20"/>
      <c r="R52" s="15"/>
      <c r="T52" s="15"/>
    </row>
    <row r="53" spans="1:20" x14ac:dyDescent="0.25">
      <c r="B53" s="16">
        <v>0.05</v>
      </c>
      <c r="C53" s="17">
        <f>A52*1.05</f>
        <v>0.66150000000000009</v>
      </c>
      <c r="D53">
        <v>0.66509411676550101</v>
      </c>
      <c r="E53" s="26">
        <f>(D53-D2)/D2</f>
        <v>-6.0028804552220587E-6</v>
      </c>
      <c r="F53" s="18">
        <v>76.436732432545398</v>
      </c>
      <c r="G53" s="26">
        <f>-(F2-F53)/F2</f>
        <v>-8.3437933818620376E-4</v>
      </c>
      <c r="H53" s="22">
        <v>1.02612233012265E-2</v>
      </c>
      <c r="I53" s="20">
        <f>((H2-H53)/H2)*-1</f>
        <v>-2.0840960363132068E-2</v>
      </c>
      <c r="J53" s="15">
        <v>0.23118052527685001</v>
      </c>
      <c r="K53" s="20">
        <f>((J2-J53)/J2)*-1</f>
        <v>-2.0824808313688881E-2</v>
      </c>
      <c r="L53" s="15">
        <v>580</v>
      </c>
      <c r="M53" s="19">
        <f>((L2-L53)/L2)*-1</f>
        <v>-2.1922428330522766E-2</v>
      </c>
      <c r="N53">
        <v>0.30405548197813698</v>
      </c>
      <c r="O53" s="26">
        <f>(N53-N2)/N2</f>
        <v>7.1953686497734846E-5</v>
      </c>
      <c r="Q53" s="20"/>
      <c r="R53" s="15"/>
      <c r="T53" s="15"/>
    </row>
    <row r="54" spans="1:20" x14ac:dyDescent="0.25">
      <c r="B54" s="16">
        <v>0.1</v>
      </c>
      <c r="C54" s="17">
        <f>A52*1.1</f>
        <v>0.69300000000000006</v>
      </c>
      <c r="D54">
        <v>0.66509698457200594</v>
      </c>
      <c r="E54" s="26">
        <f>(D54-D2)/D2</f>
        <v>-1.6910256101018353E-6</v>
      </c>
      <c r="F54" s="18">
        <v>76.373866660324694</v>
      </c>
      <c r="G54" s="26">
        <f>-(F2-F54)/F2</f>
        <v>-1.6561480915106056E-3</v>
      </c>
      <c r="H54" s="22">
        <v>1.00547913684865E-2</v>
      </c>
      <c r="I54" s="20">
        <f>((H2-H54)/H2)*-1</f>
        <v>-4.0539361526268303E-2</v>
      </c>
      <c r="J54" s="15">
        <v>0.226263846253909</v>
      </c>
      <c r="K54" s="20">
        <f>((J2-J54)/J2)*-1</f>
        <v>-4.1649616627377879E-2</v>
      </c>
      <c r="L54" s="15">
        <v>566</v>
      </c>
      <c r="M54" s="19">
        <f>((L2-L54)/L2)*-1</f>
        <v>-4.5531197301854974E-2</v>
      </c>
      <c r="N54">
        <v>0.30404339774253097</v>
      </c>
      <c r="O54" s="26">
        <f>(N54-N2)/N2</f>
        <v>3.2207305236397137E-5</v>
      </c>
      <c r="Q54" s="20"/>
      <c r="R54" s="15"/>
      <c r="T54" s="15"/>
    </row>
    <row r="55" spans="1:20" x14ac:dyDescent="0.25">
      <c r="B55" s="16">
        <v>0.2</v>
      </c>
      <c r="C55" s="17">
        <f>A52*1.2</f>
        <v>0.75600000000000001</v>
      </c>
      <c r="D55">
        <v>0.66509746610679998</v>
      </c>
      <c r="E55" s="26">
        <f>(D55-D2)/D2</f>
        <v>-9.6701995239883412E-7</v>
      </c>
      <c r="F55" s="18">
        <v>76.190472297150905</v>
      </c>
      <c r="G55" s="26">
        <f>-(F2-F55)/F2</f>
        <v>-4.0534423880469739E-3</v>
      </c>
      <c r="H55" s="22">
        <v>9.4427270632731607E-3</v>
      </c>
      <c r="I55" s="20">
        <f>((H2-H55)/H2)*-1</f>
        <v>-9.8944512617470712E-2</v>
      </c>
      <c r="J55" s="15">
        <v>0.209874916177439</v>
      </c>
      <c r="K55" s="20">
        <f>((J2-J55)/J2)*-1</f>
        <v>-0.11106564433967427</v>
      </c>
      <c r="L55" s="15">
        <v>521</v>
      </c>
      <c r="M55" s="19">
        <f>((L2-L55)/L2)*-1</f>
        <v>-0.12141652613827993</v>
      </c>
      <c r="N55" s="15">
        <v>0.30404634706714101</v>
      </c>
      <c r="O55" s="26">
        <f>(N55-N2)/N2</f>
        <v>4.1907958569876067E-5</v>
      </c>
      <c r="Q55" s="20"/>
      <c r="R55" s="15"/>
      <c r="T55" s="15"/>
    </row>
    <row r="56" spans="1:20" x14ac:dyDescent="0.25">
      <c r="F56" s="18"/>
      <c r="T56" s="15"/>
    </row>
    <row r="57" spans="1:20" x14ac:dyDescent="0.25">
      <c r="F57" s="18"/>
      <c r="T57" s="15"/>
    </row>
    <row r="58" spans="1:20" x14ac:dyDescent="0.25">
      <c r="F58" s="18"/>
      <c r="T58" s="15"/>
    </row>
    <row r="59" spans="1:20" x14ac:dyDescent="0.25">
      <c r="A59" t="s">
        <v>24</v>
      </c>
      <c r="B59" s="16">
        <f>C59/A60-1</f>
        <v>-0.5</v>
      </c>
      <c r="C59" s="17">
        <v>6</v>
      </c>
      <c r="D59">
        <v>0.66511089208194896</v>
      </c>
      <c r="E59" s="24">
        <f>(D59-D2)/D2</f>
        <v>1.9219438198429785E-5</v>
      </c>
      <c r="F59" s="18">
        <v>76.504553609189699</v>
      </c>
      <c r="G59" s="24">
        <f>-(F2-F59)/F2</f>
        <v>5.2165466899745787E-5</v>
      </c>
      <c r="H59" s="22">
        <v>1.04800756072808E-2</v>
      </c>
      <c r="I59" s="20">
        <f>((H2-H59)/H2)*-1</f>
        <v>4.2632901311246335E-5</v>
      </c>
      <c r="J59" s="15">
        <v>0.236097201557146</v>
      </c>
      <c r="K59" s="20">
        <f>((J2-J59)/J2)*-1</f>
        <v>-1.1616592446030528E-8</v>
      </c>
      <c r="L59" s="15">
        <v>592</v>
      </c>
      <c r="M59" s="19">
        <f>((L2-L59)/L2)*-1</f>
        <v>-1.6863406408094434E-3</v>
      </c>
      <c r="N59">
        <v>0.30446852613784697</v>
      </c>
      <c r="O59" s="24">
        <f>(N59-N2)/N2</f>
        <v>1.4305013998051239E-3</v>
      </c>
      <c r="Q59" s="19"/>
      <c r="T59" s="15"/>
    </row>
    <row r="60" spans="1:20" x14ac:dyDescent="0.25">
      <c r="A60">
        <v>12</v>
      </c>
      <c r="B60" s="32">
        <f>C60/A60-1</f>
        <v>-0.33333333333333337</v>
      </c>
      <c r="C60" s="17">
        <v>8</v>
      </c>
      <c r="D60">
        <v>0.66510008543108601</v>
      </c>
      <c r="E60" s="24">
        <f>(D60-D2)/D2</f>
        <v>2.9712325392510275E-6</v>
      </c>
      <c r="F60" s="18">
        <v>76.503571476683305</v>
      </c>
      <c r="G60" s="24">
        <f>-(F2-F60)/F2</f>
        <v>3.9327227952402015E-5</v>
      </c>
      <c r="H60" s="22">
        <v>1.04799309913477E-2</v>
      </c>
      <c r="I60" s="20">
        <f>((H2-H60)/H2)*-1</f>
        <v>2.883318230955078E-5</v>
      </c>
      <c r="J60" s="15">
        <v>0.23609720247136101</v>
      </c>
      <c r="K60" s="20">
        <f>((J2-J60)/J2)*-1</f>
        <v>-7.7443949248337023E-9</v>
      </c>
      <c r="L60" s="15">
        <v>593</v>
      </c>
      <c r="M60" s="19">
        <f>((L2-L60)/L2)*-1</f>
        <v>0</v>
      </c>
      <c r="N60">
        <v>0.30423185938771902</v>
      </c>
      <c r="O60" s="24">
        <f>(N60-N2)/N2</f>
        <v>6.5207840399767424E-4</v>
      </c>
      <c r="Q60" s="19"/>
      <c r="T60" s="15"/>
    </row>
    <row r="61" spans="1:20" x14ac:dyDescent="0.25">
      <c r="B61" s="33">
        <f>C61/A60-1</f>
        <v>-0.16666666666666663</v>
      </c>
      <c r="C61" s="17">
        <v>10</v>
      </c>
      <c r="D61">
        <v>0.66509926270214004</v>
      </c>
      <c r="E61" s="24">
        <f>(D61-D2)/D2</f>
        <v>1.7342286529015999E-6</v>
      </c>
      <c r="F61" s="18">
        <v>76.501469337762998</v>
      </c>
      <c r="G61" s="24">
        <f>-(F2-F61)/F2</f>
        <v>1.184849001865334E-5</v>
      </c>
      <c r="H61" s="22">
        <v>1.04797723341215E-2</v>
      </c>
      <c r="I61" s="20">
        <f>((H2-H61)/H2)*-1</f>
        <v>1.369359780996123E-5</v>
      </c>
      <c r="J61" s="15">
        <v>0.23609720338557599</v>
      </c>
      <c r="K61" s="20">
        <f>((J2-J61)/J2)*-1</f>
        <v>-3.8721975211968266E-9</v>
      </c>
      <c r="L61" s="15">
        <v>593</v>
      </c>
      <c r="M61" s="19">
        <f>((L2-L61)/L2)*-1</f>
        <v>0</v>
      </c>
      <c r="N61">
        <v>0.30410130439929101</v>
      </c>
      <c r="O61" s="24">
        <f>(N61-N2)/N2</f>
        <v>2.2266867426253562E-4</v>
      </c>
      <c r="Q61" s="19"/>
      <c r="T61" s="15"/>
    </row>
    <row r="62" spans="1:20" x14ac:dyDescent="0.25">
      <c r="B62" s="32">
        <f>C62/A60-1</f>
        <v>0.16666666666666674</v>
      </c>
      <c r="C62" s="17">
        <v>14</v>
      </c>
      <c r="D62">
        <v>0.66509768461551799</v>
      </c>
      <c r="E62" s="24">
        <f>(D62-D2)/D2</f>
        <v>-6.3848388386559619E-7</v>
      </c>
      <c r="F62" s="18">
        <v>76.4998875006048</v>
      </c>
      <c r="G62" s="24">
        <f>-(F2-F62)/F2</f>
        <v>-8.8289677383512435E-6</v>
      </c>
      <c r="H62" s="22">
        <v>1.0479488517878501E-2</v>
      </c>
      <c r="I62" s="20">
        <f>((H2-H62)/H2)*-1</f>
        <v>-1.3389063951702114E-5</v>
      </c>
      <c r="J62" s="15">
        <v>0.23609720521400601</v>
      </c>
      <c r="K62" s="20">
        <f>((J2-J62)/J2)*-1</f>
        <v>3.8721975211968266E-9</v>
      </c>
      <c r="L62" s="15">
        <v>593</v>
      </c>
      <c r="M62" s="19">
        <f>((L2-L62)/L2)*-1</f>
        <v>0</v>
      </c>
      <c r="N62">
        <v>0.30399130213984599</v>
      </c>
      <c r="O62" s="24">
        <f>(N62-N2)/N2</f>
        <v>-1.3914086719812239E-4</v>
      </c>
      <c r="Q62" s="19"/>
      <c r="T62" s="15"/>
    </row>
    <row r="63" spans="1:20" x14ac:dyDescent="0.25">
      <c r="B63" s="32">
        <f>C63/A60-1</f>
        <v>0.33333333333333326</v>
      </c>
      <c r="C63" s="17">
        <v>16</v>
      </c>
      <c r="D63">
        <v>0.66509044527934003</v>
      </c>
      <c r="E63" s="24">
        <f>(D63-D2)/D2</f>
        <v>-1.152309786346775E-5</v>
      </c>
      <c r="F63" s="18">
        <v>76.502088803496903</v>
      </c>
      <c r="G63" s="24">
        <f>-(F2-F63)/F2</f>
        <v>1.9946021726229609E-5</v>
      </c>
      <c r="H63" s="22">
        <v>1.0479384130390901E-2</v>
      </c>
      <c r="I63" s="20">
        <f>((H2-H63)/H2)*-1</f>
        <v>-2.3350054869458649E-5</v>
      </c>
      <c r="J63" s="15">
        <v>0.23609720612822099</v>
      </c>
      <c r="K63" s="20">
        <f>((J2-J63)/J2)*-1</f>
        <v>7.7443949248337023E-9</v>
      </c>
      <c r="L63" s="15">
        <v>594</v>
      </c>
      <c r="M63" s="19">
        <f>((L2-L63)/L2)*-1</f>
        <v>1.6863406408094434E-3</v>
      </c>
      <c r="N63">
        <v>0.30399800324649101</v>
      </c>
      <c r="O63" s="24">
        <f>(N63-N2)/N2</f>
        <v>-1.1710018971797556E-4</v>
      </c>
      <c r="P63" s="15"/>
      <c r="Q63" s="19"/>
      <c r="T63" s="15"/>
    </row>
    <row r="64" spans="1:20" x14ac:dyDescent="0.25">
      <c r="B64" s="32">
        <f>C64/A60-1</f>
        <v>0.5</v>
      </c>
      <c r="C64" s="17">
        <v>18</v>
      </c>
      <c r="D64">
        <v>0.66509024453162302</v>
      </c>
      <c r="E64" s="24">
        <f>(D64-D2)/D2</f>
        <v>-1.1824929599578882E-5</v>
      </c>
      <c r="F64" s="18">
        <v>76.501762078307294</v>
      </c>
      <c r="G64" s="24">
        <f>-(F2-F64)/F2</f>
        <v>1.5675135642111683E-5</v>
      </c>
      <c r="H64" s="22">
        <v>1.0479248616060199E-2</v>
      </c>
      <c r="I64" s="20">
        <f>((H2-H64)/H2)*-1</f>
        <v>-3.6281269600037106E-5</v>
      </c>
      <c r="J64" s="15">
        <v>0.236097207042436</v>
      </c>
      <c r="K64" s="20">
        <f>((J2-J64)/J2)*-1</f>
        <v>1.1616592446030528E-8</v>
      </c>
      <c r="L64" s="15">
        <v>594</v>
      </c>
      <c r="M64" s="19">
        <f>((L2-L64)/L2)*-1</f>
        <v>1.6863406408094434E-3</v>
      </c>
      <c r="N64">
        <v>0.30397910245084198</v>
      </c>
      <c r="O64" s="24">
        <f>(N64-N2)/N2</f>
        <v>-1.7926698739577194E-4</v>
      </c>
      <c r="Q64" s="19"/>
      <c r="T64" s="15"/>
    </row>
    <row r="65" spans="1:20" x14ac:dyDescent="0.25">
      <c r="F65" s="18"/>
      <c r="T65" s="15"/>
    </row>
    <row r="66" spans="1:20" x14ac:dyDescent="0.25">
      <c r="F66" s="18"/>
      <c r="T66" s="15"/>
    </row>
    <row r="67" spans="1:20" x14ac:dyDescent="0.25">
      <c r="A67" t="s">
        <v>25</v>
      </c>
      <c r="B67" s="16">
        <v>-0.2</v>
      </c>
      <c r="C67" s="17">
        <v>0.8</v>
      </c>
      <c r="D67">
        <v>0.66510052653302798</v>
      </c>
      <c r="E67" s="24">
        <f>(D67-D2)/D2</f>
        <v>3.6344458845073222E-6</v>
      </c>
      <c r="F67" s="18">
        <v>76.503663017853299</v>
      </c>
      <c r="G67" s="26">
        <f>-(F2-F67)/F2</f>
        <v>4.0523835748443376E-5</v>
      </c>
      <c r="H67" s="22">
        <v>1.04796622972134E-2</v>
      </c>
      <c r="I67" s="24">
        <f>((H2-H67)/H2)*-1</f>
        <v>3.193520957902872E-6</v>
      </c>
      <c r="J67">
        <v>0.23609720232508599</v>
      </c>
      <c r="K67" s="26">
        <f>((J2-J67)/J2)*-1</f>
        <v>-8.3639491474608889E-9</v>
      </c>
      <c r="L67" s="15">
        <v>593</v>
      </c>
      <c r="M67" s="24">
        <f>((L2-L67)/L2)*-1</f>
        <v>0</v>
      </c>
      <c r="N67">
        <v>0.30425958940766001</v>
      </c>
      <c r="O67" s="26">
        <f>(N67-N2)/N2</f>
        <v>7.4328549238081472E-4</v>
      </c>
      <c r="Q67" s="20"/>
      <c r="T67" s="15"/>
    </row>
    <row r="68" spans="1:20" x14ac:dyDescent="0.25">
      <c r="A68" t="s">
        <v>14</v>
      </c>
      <c r="B68" s="16">
        <v>-0.1</v>
      </c>
      <c r="C68" s="17">
        <v>0.9</v>
      </c>
      <c r="D68">
        <v>0.66509932067018296</v>
      </c>
      <c r="E68" s="24">
        <f>(D68-D2)/D2</f>
        <v>1.8213857837269788E-6</v>
      </c>
      <c r="F68" s="18">
        <v>76.501563889030606</v>
      </c>
      <c r="G68" s="26">
        <f>-(F2-F68)/F2</f>
        <v>1.308444520639696E-5</v>
      </c>
      <c r="H68" s="22">
        <v>1.0479639430827199E-2</v>
      </c>
      <c r="I68" s="24">
        <f>((H2-H68)/H2)*-1</f>
        <v>1.0115365983919462E-6</v>
      </c>
      <c r="J68">
        <v>0.23609720325758601</v>
      </c>
      <c r="K68" s="26">
        <f>((J2-J68)/J2)*-1</f>
        <v>-4.4143046592517994E-9</v>
      </c>
      <c r="L68" s="15">
        <v>593</v>
      </c>
      <c r="M68" s="24">
        <f>((L2-L68)/L2)*-1</f>
        <v>0</v>
      </c>
      <c r="N68">
        <v>0.30411416089986498</v>
      </c>
      <c r="O68" s="26">
        <f>(N68-N2)/N2</f>
        <v>2.6495512002217155E-4</v>
      </c>
      <c r="Q68" s="20"/>
      <c r="T68" s="15"/>
    </row>
    <row r="69" spans="1:20" x14ac:dyDescent="0.25">
      <c r="A69">
        <v>1</v>
      </c>
      <c r="B69" s="16">
        <v>-0.05</v>
      </c>
      <c r="C69" s="17">
        <v>0.95</v>
      </c>
      <c r="D69">
        <v>0.66509889331474503</v>
      </c>
      <c r="E69" s="24">
        <f>(D69-D2)/D2</f>
        <v>1.1788408238631249E-6</v>
      </c>
      <c r="F69" s="18">
        <v>76.500899479398001</v>
      </c>
      <c r="G69" s="26">
        <f>-(F2-F69)/F2</f>
        <v>4.3994158780970005E-6</v>
      </c>
      <c r="H69" s="22">
        <v>1.0479632216323399E-2</v>
      </c>
      <c r="I69" s="24">
        <f>((H2-H69)/H2)*-1</f>
        <v>3.2310536511534525E-7</v>
      </c>
      <c r="J69" s="15">
        <v>0.23609720376497501</v>
      </c>
      <c r="K69" s="26">
        <f>((J2-J69)/J2)*-1</f>
        <v>-2.2652364674555557E-9</v>
      </c>
      <c r="L69" s="15">
        <v>593</v>
      </c>
      <c r="M69" s="24">
        <f>((L2-L69)/L2)*-1</f>
        <v>0</v>
      </c>
      <c r="N69">
        <v>0.30406733985599799</v>
      </c>
      <c r="O69" s="26">
        <f>(N69-N2)/N2</f>
        <v>1.109555522160742E-4</v>
      </c>
      <c r="Q69" s="20"/>
      <c r="T69" s="15"/>
    </row>
    <row r="70" spans="1:20" x14ac:dyDescent="0.25">
      <c r="B70" s="16">
        <v>0.05</v>
      </c>
      <c r="C70" s="17">
        <v>1.05</v>
      </c>
      <c r="D70">
        <v>0.66509786724025</v>
      </c>
      <c r="E70" s="24">
        <f>(D70-D2)/D2</f>
        <v>-3.6390073672050713E-7</v>
      </c>
      <c r="F70" s="18">
        <v>76.500160136966201</v>
      </c>
      <c r="G70" s="26">
        <f>-(F2-F70)/F2</f>
        <v>-5.2651199575054331E-6</v>
      </c>
      <c r="H70" s="22">
        <v>1.0479624449115999E-2</v>
      </c>
      <c r="I70" s="24">
        <f>((H2-H70)/H2)*-1</f>
        <v>-4.1806662919884626E-7</v>
      </c>
      <c r="J70">
        <v>0.23609720486203301</v>
      </c>
      <c r="K70" s="26">
        <f>((J2-J70)/J2)*-1</f>
        <v>2.3814005109566555E-9</v>
      </c>
      <c r="L70" s="15">
        <v>593</v>
      </c>
      <c r="M70" s="24">
        <f>((L2-L70)/L2)*-1</f>
        <v>0</v>
      </c>
      <c r="N70">
        <v>0.30400552980545498</v>
      </c>
      <c r="O70" s="26">
        <f>(N70-N2)/N2</f>
        <v>-9.2344508686802827E-5</v>
      </c>
      <c r="Q70" s="20"/>
      <c r="T70" s="15"/>
    </row>
    <row r="71" spans="1:20" x14ac:dyDescent="0.25">
      <c r="B71" s="16">
        <v>0.1</v>
      </c>
      <c r="C71" s="17">
        <v>1.1000000000000001</v>
      </c>
      <c r="D71">
        <v>0.665097656082558</v>
      </c>
      <c r="E71" s="24">
        <f>(D71-D2)/D2</f>
        <v>-6.8138426141446659E-7</v>
      </c>
      <c r="F71" s="18">
        <v>76.499850555641601</v>
      </c>
      <c r="G71" s="26">
        <f>-(F2-F71)/F2</f>
        <v>-9.3119048800923728E-6</v>
      </c>
      <c r="H71" s="22">
        <v>1.0479621093802899E-2</v>
      </c>
      <c r="I71" s="24">
        <f>((H2-H71)/H2)*-1</f>
        <v>-7.3824143258285156E-7</v>
      </c>
      <c r="J71">
        <v>0.23609720545170201</v>
      </c>
      <c r="K71" s="26">
        <f>((J2-J71)/J2)*-1</f>
        <v>4.8789692975726231E-9</v>
      </c>
      <c r="L71" s="15">
        <v>593</v>
      </c>
      <c r="M71" s="24">
        <f>((L2-L71)/L2)*-1</f>
        <v>0</v>
      </c>
      <c r="N71">
        <v>0.30398350898496701</v>
      </c>
      <c r="O71" s="26">
        <f>(N71-N2)/N2</f>
        <v>-1.6477341154330242E-4</v>
      </c>
      <c r="Q71" s="20"/>
      <c r="T71" s="15"/>
    </row>
    <row r="72" spans="1:20" x14ac:dyDescent="0.25">
      <c r="B72" s="16">
        <v>0.2</v>
      </c>
      <c r="C72" s="17">
        <v>1.2</v>
      </c>
      <c r="D72">
        <v>0.66509039831874905</v>
      </c>
      <c r="E72" s="24">
        <f>(D72-D2)/D2</f>
        <v>-1.1593704876654075E-5</v>
      </c>
      <c r="F72" s="18">
        <v>76.502061907085107</v>
      </c>
      <c r="G72" s="26">
        <f>-(F2-F72)/F2</f>
        <v>1.9594437231041116E-5</v>
      </c>
      <c r="H72" s="22">
        <v>1.04796491977239E-2</v>
      </c>
      <c r="I72" s="24">
        <f>((H2-H72)/H2)*-1</f>
        <v>1.9435253986904819E-6</v>
      </c>
      <c r="J72">
        <v>0.23609720671331899</v>
      </c>
      <c r="K72" s="26">
        <f>((J2-J72)/J2)*-1</f>
        <v>1.0222602998346171E-8</v>
      </c>
      <c r="L72" s="15">
        <v>594</v>
      </c>
      <c r="M72" s="24">
        <f>((L2-L72)/L2)*-1</f>
        <v>1.6863406408094434E-3</v>
      </c>
      <c r="N72">
        <v>0.30398607076597001</v>
      </c>
      <c r="O72" s="26">
        <f>(N72-N2)/N2</f>
        <v>-1.5634743179804029E-4</v>
      </c>
      <c r="Q72" s="20"/>
      <c r="T72" s="15"/>
    </row>
    <row r="73" spans="1:20" x14ac:dyDescent="0.25">
      <c r="F73" s="18"/>
      <c r="T73" s="15"/>
    </row>
    <row r="74" spans="1:20" x14ac:dyDescent="0.25">
      <c r="F74" s="18"/>
      <c r="T74" s="15"/>
    </row>
    <row r="75" spans="1:20" x14ac:dyDescent="0.25">
      <c r="A75" t="s">
        <v>26</v>
      </c>
      <c r="B75" s="16">
        <v>-0.2</v>
      </c>
      <c r="C75" s="17">
        <f>A77*0.8</f>
        <v>0</v>
      </c>
      <c r="D75" s="15">
        <v>0.66509793511897997</v>
      </c>
      <c r="E75" s="20">
        <f>(D75-D2)/D2</f>
        <v>-2.6184251549857411E-7</v>
      </c>
      <c r="F75" s="18">
        <v>76.500629434377601</v>
      </c>
      <c r="G75" s="20">
        <f>-(F2-F75)/F2</f>
        <v>8.6944158657426924E-7</v>
      </c>
      <c r="H75">
        <v>1.04796296549622E-2</v>
      </c>
      <c r="I75" s="19">
        <f>((H2-H75)/H2)*-1</f>
        <v>7.869201412706754E-8</v>
      </c>
      <c r="J75" s="15">
        <v>0.236097204299791</v>
      </c>
      <c r="K75" s="24">
        <f>((J2-J75)/J2)*-1</f>
        <v>0</v>
      </c>
      <c r="L75" s="15">
        <v>594</v>
      </c>
      <c r="M75" s="19">
        <f>((L2-L77)/L2)*-1</f>
        <v>1.6863406408094434E-3</v>
      </c>
      <c r="N75">
        <v>0.30403446208910001</v>
      </c>
      <c r="O75" s="19">
        <f>(N75-N2)/N2</f>
        <v>2.81695737609484E-6</v>
      </c>
      <c r="Q75" s="27"/>
      <c r="T75" s="15"/>
    </row>
    <row r="76" spans="1:20" x14ac:dyDescent="0.25">
      <c r="A76" t="s">
        <v>27</v>
      </c>
      <c r="B76" s="16">
        <v>-0.1</v>
      </c>
      <c r="C76" s="17">
        <f>A77*0.9</f>
        <v>0</v>
      </c>
      <c r="D76" s="15">
        <v>0.66509446226746805</v>
      </c>
      <c r="E76" s="20">
        <f>(D76-D2)/D2</f>
        <v>-5.4834052646889719E-6</v>
      </c>
      <c r="F76" s="18">
        <v>76.501955833791499</v>
      </c>
      <c r="G76" s="20">
        <f>-(F2-F76)/F2</f>
        <v>1.8207868432626772E-5</v>
      </c>
      <c r="H76" s="22">
        <v>1.04796461000912E-2</v>
      </c>
      <c r="I76" s="19">
        <f>((H2-H76)/H2)*-1</f>
        <v>1.6479392905513299E-6</v>
      </c>
      <c r="J76" s="15">
        <v>0.236097204299791</v>
      </c>
      <c r="K76" s="24">
        <f>((J2-J76)/J2)*-1</f>
        <v>0</v>
      </c>
      <c r="L76" s="15">
        <v>594</v>
      </c>
      <c r="M76" s="19">
        <f>((L2-L77)/L2)*-1</f>
        <v>1.6863406408094434E-3</v>
      </c>
      <c r="N76">
        <v>0.30405154190405498</v>
      </c>
      <c r="O76" s="19">
        <f>(N76-N2)/N2</f>
        <v>5.8994349079385079E-5</v>
      </c>
      <c r="Q76" s="27"/>
      <c r="T76" s="15"/>
    </row>
    <row r="77" spans="1:20" x14ac:dyDescent="0.25">
      <c r="B77" s="16">
        <v>-0.05</v>
      </c>
      <c r="C77" s="17">
        <f>A77*0.95</f>
        <v>0</v>
      </c>
      <c r="D77">
        <v>0.66509292873398296</v>
      </c>
      <c r="E77" s="20">
        <f>(D77-D2)/D2</f>
        <v>-7.7891304858458319E-6</v>
      </c>
      <c r="F77" s="18">
        <v>76.502541559195393</v>
      </c>
      <c r="G77" s="20">
        <f>-(F2-F77)/F2</f>
        <v>2.58643533201244E-5</v>
      </c>
      <c r="H77" s="22">
        <v>1.04796533621356E-2</v>
      </c>
      <c r="I77" s="19">
        <f>((H2-H77)/H2)*-1</f>
        <v>2.3409070012832679E-6</v>
      </c>
      <c r="J77" s="15">
        <v>0.236097204299791</v>
      </c>
      <c r="K77" s="24">
        <f>((J2-J77)/J2)*-1</f>
        <v>0</v>
      </c>
      <c r="L77" s="15">
        <v>594</v>
      </c>
      <c r="M77" s="19">
        <f>((L2-L77)/L2)*-1</f>
        <v>1.6863406408094434E-3</v>
      </c>
      <c r="N77" s="15">
        <v>0.30405908447391899</v>
      </c>
      <c r="O77" s="19">
        <f>(N77-N2)/N2</f>
        <v>8.3802691723462535E-5</v>
      </c>
      <c r="Q77" s="27"/>
      <c r="R77" s="15"/>
      <c r="T77" s="15"/>
    </row>
    <row r="78" spans="1:20" x14ac:dyDescent="0.25">
      <c r="B78" s="16">
        <v>0.05</v>
      </c>
      <c r="C78" s="17">
        <f>A77*1.05</f>
        <v>0</v>
      </c>
      <c r="D78">
        <v>0.66509646645918896</v>
      </c>
      <c r="E78" s="20">
        <f>(D78-D2)/D2</f>
        <v>-2.4700276998109793E-6</v>
      </c>
      <c r="F78" s="18">
        <v>76.501190358582406</v>
      </c>
      <c r="G78" s="20">
        <f>-(F2-F78)/F2</f>
        <v>8.2017301787516636E-6</v>
      </c>
      <c r="H78" s="22">
        <v>1.04796366095326E-2</v>
      </c>
      <c r="I78" s="19">
        <f>((H2-H78)/H2)*-1</f>
        <v>7.4231956364095046E-7</v>
      </c>
      <c r="J78" s="15">
        <v>0.236097204299791</v>
      </c>
      <c r="K78" s="24">
        <f>((J2-J78)/J2)*-1</f>
        <v>0</v>
      </c>
      <c r="L78" s="15">
        <v>593</v>
      </c>
      <c r="M78" s="19">
        <f>((L2-L78)/L2)*-1</f>
        <v>0</v>
      </c>
      <c r="N78">
        <v>0.304041684902983</v>
      </c>
      <c r="O78" s="19">
        <f>(N78-N2)/N2</f>
        <v>2.6573587396648501E-5</v>
      </c>
      <c r="Q78" s="27"/>
      <c r="T78" s="15"/>
    </row>
    <row r="79" spans="1:20" x14ac:dyDescent="0.25">
      <c r="B79" s="16">
        <v>0.1</v>
      </c>
      <c r="C79" s="17">
        <f>A77*1.1</f>
        <v>0</v>
      </c>
      <c r="D79">
        <v>0.66509452739139197</v>
      </c>
      <c r="E79" s="20">
        <f>(D79-D2)/D2</f>
        <v>-5.3854889978818038E-6</v>
      </c>
      <c r="F79" s="18">
        <v>76.501930960357598</v>
      </c>
      <c r="G79" s="20">
        <f>-(F2-F79)/F2</f>
        <v>1.788272789834736E-5</v>
      </c>
      <c r="H79" s="22">
        <v>1.0479645791735E-2</v>
      </c>
      <c r="I79" s="19">
        <f>((H2-H79)/H2)*-1</f>
        <v>1.6185149469087931E-6</v>
      </c>
      <c r="J79" s="15">
        <v>0.236097204299791</v>
      </c>
      <c r="K79" s="24">
        <f>((J2-J79)/J2)*-1</f>
        <v>0</v>
      </c>
      <c r="L79" s="15">
        <v>593</v>
      </c>
      <c r="M79" s="19">
        <f>((L2-L79)/L2)*-1</f>
        <v>0</v>
      </c>
      <c r="N79">
        <v>0.30405122160477999</v>
      </c>
      <c r="O79" s="19">
        <f>(N79-N2)/N2</f>
        <v>5.794084950219796E-5</v>
      </c>
      <c r="Q79" s="27"/>
      <c r="R79" s="15"/>
      <c r="T79" s="15"/>
    </row>
    <row r="80" spans="1:20" x14ac:dyDescent="0.25">
      <c r="B80" s="16">
        <v>0.2</v>
      </c>
      <c r="C80" s="17">
        <f>A77*1.2</f>
        <v>0</v>
      </c>
      <c r="D80">
        <v>0.66509823602844098</v>
      </c>
      <c r="E80" s="20">
        <f>(D80-D2)/D2</f>
        <v>1.9058616655771683E-7</v>
      </c>
      <c r="F80" s="18">
        <v>76.500514508904999</v>
      </c>
      <c r="G80" s="20">
        <f>-(F2-F80)/F2</f>
        <v>-6.3284111844819179E-7</v>
      </c>
      <c r="H80" s="22">
        <v>1.04796282300526E-2</v>
      </c>
      <c r="I80" s="19">
        <f>((H2-H80)/H2)*-1</f>
        <v>-5.727745798956884E-8</v>
      </c>
      <c r="J80" s="15">
        <v>0.236097204299791</v>
      </c>
      <c r="K80" s="24">
        <f>((J2-J80)/J2)*-1</f>
        <v>0</v>
      </c>
      <c r="L80" s="15">
        <v>592</v>
      </c>
      <c r="M80" s="19">
        <f>((L2-L80)/L2)*-1</f>
        <v>-1.6863406408094434E-3</v>
      </c>
      <c r="N80">
        <v>0.30403298225609698</v>
      </c>
      <c r="O80" s="19">
        <f>(N80-N2)/N2</f>
        <v>-2.0503762856370879E-6</v>
      </c>
      <c r="Q80" s="27"/>
      <c r="R80" s="15"/>
      <c r="T80" s="15"/>
    </row>
    <row r="81" spans="1:20" x14ac:dyDescent="0.25">
      <c r="F81" s="18"/>
      <c r="M81" s="35"/>
      <c r="T81" s="15"/>
    </row>
    <row r="82" spans="1:20" x14ac:dyDescent="0.25">
      <c r="F82" s="18"/>
      <c r="T82" s="15"/>
    </row>
    <row r="83" spans="1:20" x14ac:dyDescent="0.25">
      <c r="A83" t="s">
        <v>28</v>
      </c>
      <c r="B83" s="16">
        <v>-0.2</v>
      </c>
      <c r="C83" s="21">
        <f>A84*0.8</f>
        <v>8.0000000000000016E-2</v>
      </c>
      <c r="D83">
        <v>0.66509386394232095</v>
      </c>
      <c r="E83" s="26">
        <f>(D83-D2)/D2</f>
        <v>-6.3830096068979727E-6</v>
      </c>
      <c r="F83" s="18">
        <v>76.522549181689698</v>
      </c>
      <c r="G83" s="26">
        <f>-(F2-F83)/F2</f>
        <v>2.8739997776784605E-4</v>
      </c>
      <c r="H83" s="34">
        <v>1.0568033665437199E-2</v>
      </c>
      <c r="I83" s="24">
        <f>((H2-H83)/H2)*-1</f>
        <v>8.4358746449588132E-3</v>
      </c>
      <c r="J83" s="15">
        <v>0.236097204299791</v>
      </c>
      <c r="L83" s="15">
        <v>593</v>
      </c>
      <c r="M83" s="6">
        <f>((L2-L83)/L2)*-1</f>
        <v>0</v>
      </c>
      <c r="N83">
        <v>0.30397431049823698</v>
      </c>
      <c r="O83" s="26">
        <f>(N83-N2)/N2</f>
        <v>-1.9502824705955565E-4</v>
      </c>
      <c r="Q83" s="24"/>
      <c r="R83" s="15"/>
      <c r="T83" s="15"/>
    </row>
    <row r="84" spans="1:20" x14ac:dyDescent="0.25">
      <c r="A84">
        <v>0.1</v>
      </c>
      <c r="B84" s="16">
        <v>-0.1</v>
      </c>
      <c r="C84" s="21">
        <f>A84*0.9</f>
        <v>9.0000000000000011E-2</v>
      </c>
      <c r="D84">
        <v>0.66509622298872195</v>
      </c>
      <c r="E84" s="26">
        <f>(D84-D2)/D2</f>
        <v>-2.8360946959671039E-6</v>
      </c>
      <c r="F84" s="18">
        <v>76.511465663366593</v>
      </c>
      <c r="G84" s="26">
        <f>-(F2-F84)/F2</f>
        <v>1.4251845141277414E-4</v>
      </c>
      <c r="H84" s="34">
        <v>1.05238297646552E-2</v>
      </c>
      <c r="I84" s="24">
        <f>((H2-H84)/H2)*-1</f>
        <v>4.2177957895135751E-3</v>
      </c>
      <c r="J84" s="15">
        <v>0.236097204299791</v>
      </c>
      <c r="L84" s="15">
        <v>593</v>
      </c>
      <c r="M84" s="6">
        <f>((L2-L84)/L2)*-1</f>
        <v>0</v>
      </c>
      <c r="N84">
        <v>0.30400279423999399</v>
      </c>
      <c r="O84" s="26">
        <f>(N84-N2)/N2</f>
        <v>-1.0134208464632323E-4</v>
      </c>
      <c r="Q84" s="24"/>
      <c r="R84" s="15"/>
      <c r="T84" s="15"/>
    </row>
    <row r="85" spans="1:20" x14ac:dyDescent="0.25">
      <c r="A85" s="16"/>
      <c r="B85" s="16">
        <v>-0.05</v>
      </c>
      <c r="C85" s="21">
        <f>A84*0.95</f>
        <v>9.5000000000000001E-2</v>
      </c>
      <c r="D85">
        <v>0.66509692988333302</v>
      </c>
      <c r="E85" s="26">
        <f>(D85-D2)/D2</f>
        <v>-1.773252084905087E-6</v>
      </c>
      <c r="F85" s="18">
        <v>76.506104486757096</v>
      </c>
      <c r="G85" s="26">
        <f>-(F2-F85)/F2</f>
        <v>7.2438227101336936E-5</v>
      </c>
      <c r="H85" s="34">
        <v>1.05017303259994E-2</v>
      </c>
      <c r="I85" s="24">
        <f>((H2-H85)/H2)*-1</f>
        <v>2.1089960396688512E-3</v>
      </c>
      <c r="J85" s="15">
        <v>0.236097204299791</v>
      </c>
      <c r="L85" s="15">
        <v>593</v>
      </c>
      <c r="M85" s="6">
        <f>((L2-L85)/L2)*-1</f>
        <v>0</v>
      </c>
      <c r="N85">
        <v>0.30401936122651502</v>
      </c>
      <c r="O85" s="26">
        <f>(N85-N2)/N2</f>
        <v>-4.6851442119533179E-5</v>
      </c>
      <c r="Q85" s="24"/>
      <c r="R85" s="15"/>
      <c r="T85" s="15"/>
    </row>
    <row r="86" spans="1:20" x14ac:dyDescent="0.25">
      <c r="B86" s="16">
        <v>0.05</v>
      </c>
      <c r="C86" s="21">
        <f>A84*1.05</f>
        <v>0.10500000000000001</v>
      </c>
      <c r="D86">
        <v>0.66509928862344903</v>
      </c>
      <c r="E86" s="26">
        <f>(D86-D2)/D2</f>
        <v>1.7732023150228255E-6</v>
      </c>
      <c r="F86" s="18">
        <v>76.522549181689698</v>
      </c>
      <c r="G86" s="26">
        <f>-(F2-F86)/F2</f>
        <v>2.8739997776784605E-4</v>
      </c>
      <c r="H86" s="34">
        <v>1.0568033665437199E-2</v>
      </c>
      <c r="I86" s="24">
        <f>((H2-H86)/H2)*-1</f>
        <v>8.4358746449588132E-3</v>
      </c>
      <c r="J86" s="15">
        <v>0.236097204299791</v>
      </c>
      <c r="L86" s="15">
        <v>593</v>
      </c>
      <c r="M86" s="6">
        <f>((L2-L86)/L2)*-1</f>
        <v>0</v>
      </c>
      <c r="N86">
        <v>0.30397431049823698</v>
      </c>
      <c r="O86" s="26">
        <f>(N86-N2)/N2</f>
        <v>-1.9502824705955565E-4</v>
      </c>
      <c r="Q86" s="24"/>
      <c r="R86" s="15"/>
      <c r="T86" s="15"/>
    </row>
    <row r="87" spans="1:20" x14ac:dyDescent="0.25">
      <c r="B87" s="16">
        <v>0.1</v>
      </c>
      <c r="C87" s="21">
        <f>A84*1.1</f>
        <v>0.11000000000000001</v>
      </c>
      <c r="D87">
        <v>0.66510046795268096</v>
      </c>
      <c r="E87" s="26">
        <f>(D87-D2)/D2</f>
        <v>3.5463681314642877E-6</v>
      </c>
      <c r="F87" s="18">
        <v>76.489479986479097</v>
      </c>
      <c r="G87" s="26">
        <f>-(F2-F87)/F2</f>
        <v>-1.4487390294187034E-4</v>
      </c>
      <c r="H87" s="34">
        <v>1.04354263849009E-2</v>
      </c>
      <c r="I87" s="24">
        <f>((H2-H87)/H2)*-1</f>
        <v>-4.2179399780266618E-3</v>
      </c>
      <c r="J87" s="15">
        <v>0.236097204299791</v>
      </c>
      <c r="L87" s="15">
        <v>593</v>
      </c>
      <c r="M87" s="6">
        <f>((L2-L87)/L2)*-1</f>
        <v>0</v>
      </c>
      <c r="N87">
        <v>0.304062096908572</v>
      </c>
      <c r="O87" s="26">
        <f>(N87-N2)/N2</f>
        <v>9.371092093605064E-5</v>
      </c>
      <c r="Q87" s="24"/>
      <c r="R87" s="15"/>
      <c r="T87" s="15"/>
    </row>
    <row r="88" spans="1:20" x14ac:dyDescent="0.25">
      <c r="B88" s="16">
        <v>0.2</v>
      </c>
      <c r="C88" s="21">
        <f>A84*1.2</f>
        <v>0.12</v>
      </c>
      <c r="D88">
        <v>0.66509585364089596</v>
      </c>
      <c r="E88" s="26">
        <f>(D88-D2)/D2</f>
        <v>-3.3914230315050261E-6</v>
      </c>
      <c r="F88" s="18">
        <v>76.4810609276295</v>
      </c>
      <c r="G88" s="26">
        <f>-(F2-F88)/F2</f>
        <v>-2.5492614998513064E-4</v>
      </c>
      <c r="H88" s="34">
        <v>1.03912576385013E-2</v>
      </c>
      <c r="I88" s="24">
        <f>((H2-H88)/H2)*-1</f>
        <v>-8.432664288862789E-3</v>
      </c>
      <c r="J88" s="15">
        <v>0.236097204299791</v>
      </c>
      <c r="L88" s="15">
        <v>594</v>
      </c>
      <c r="M88" s="6">
        <f>((L2-L88)/L2)*-1</f>
        <v>1.6863406408094434E-3</v>
      </c>
      <c r="N88">
        <v>0.30412489727341302</v>
      </c>
      <c r="O88" s="26">
        <f>(N88-N2)/N2</f>
        <v>3.0026823458876065E-4</v>
      </c>
      <c r="Q88" s="24"/>
      <c r="R88" s="15"/>
      <c r="T88" s="15"/>
    </row>
    <row r="89" spans="1:20" x14ac:dyDescent="0.25">
      <c r="F89" s="18"/>
      <c r="T89" s="15"/>
    </row>
    <row r="90" spans="1:20" x14ac:dyDescent="0.25">
      <c r="F90" s="18"/>
      <c r="T90" s="15"/>
    </row>
    <row r="91" spans="1:20" x14ac:dyDescent="0.25">
      <c r="A91" t="s">
        <v>29</v>
      </c>
      <c r="B91" s="16">
        <v>-0.2</v>
      </c>
      <c r="C91" s="17">
        <f>A93*0.8</f>
        <v>2.16</v>
      </c>
      <c r="D91">
        <v>0.66507811597447697</v>
      </c>
      <c r="E91" s="20">
        <f>(D91-D2)/D2</f>
        <v>-3.0060671029312919E-5</v>
      </c>
      <c r="F91" s="18">
        <v>76.5082042940832</v>
      </c>
      <c r="G91" s="24">
        <f>-(F2-F91)/F2</f>
        <v>9.9886486903762154E-5</v>
      </c>
      <c r="H91" s="36">
        <v>1.03715504864488E-2</v>
      </c>
      <c r="I91" s="19">
        <f>((H2-H91)/H2)*-1</f>
        <v>-1.031318433128278E-2</v>
      </c>
      <c r="J91" s="15">
        <v>0.235843806242234</v>
      </c>
      <c r="K91" s="24">
        <f>((J2-J91)/J2)*-1</f>
        <v>-1.0732785180939436E-3</v>
      </c>
      <c r="L91" s="15">
        <v>594</v>
      </c>
      <c r="M91" s="24">
        <f>((L2-L91)/L2)*-1</f>
        <v>1.6863406408094434E-3</v>
      </c>
      <c r="N91">
        <v>0.30413195757501499</v>
      </c>
      <c r="O91" s="24">
        <f>(N91-N2)/N2</f>
        <v>3.2349034382606279E-4</v>
      </c>
      <c r="Q91" s="20"/>
      <c r="R91" s="15"/>
      <c r="T91" s="15"/>
    </row>
    <row r="92" spans="1:20" x14ac:dyDescent="0.25">
      <c r="A92" t="s">
        <v>14</v>
      </c>
      <c r="B92" s="16">
        <v>-0.1</v>
      </c>
      <c r="C92" s="17">
        <f>A93*0.9</f>
        <v>2.4300000000000002</v>
      </c>
      <c r="D92">
        <v>0.66509170032884002</v>
      </c>
      <c r="E92" s="20">
        <f>(D92-D2)/D2</f>
        <v>-9.6360837786275008E-6</v>
      </c>
      <c r="F92" s="18">
        <v>76.503012992718894</v>
      </c>
      <c r="G92" s="24">
        <f>-(F2-F92)/F2</f>
        <v>3.2026837692740859E-5</v>
      </c>
      <c r="H92" s="36">
        <v>1.0426404212633999E-2</v>
      </c>
      <c r="I92" s="19">
        <f>((H2-H92)/H2)*-1</f>
        <v>-5.0788647696391317E-3</v>
      </c>
      <c r="J92" s="15">
        <v>0.23597050527101199</v>
      </c>
      <c r="K92" s="24">
        <f>((J2-J92)/J2)*-1</f>
        <v>-5.366392590491466E-4</v>
      </c>
      <c r="L92" s="15">
        <v>593</v>
      </c>
      <c r="M92" s="24">
        <f>((L2-L92)/L2)*-1</f>
        <v>0</v>
      </c>
      <c r="N92">
        <v>0.30406512746084902</v>
      </c>
      <c r="O92" s="24">
        <f>(N92-N2)/N2</f>
        <v>1.0367874100858351E-4</v>
      </c>
      <c r="Q92" s="20"/>
      <c r="R92" s="15"/>
      <c r="T92" s="15"/>
    </row>
    <row r="93" spans="1:20" x14ac:dyDescent="0.25">
      <c r="A93">
        <v>2.7</v>
      </c>
      <c r="B93" s="16">
        <v>-0.05</v>
      </c>
      <c r="C93" s="17">
        <f>A93*0.95</f>
        <v>2.5649999999999999</v>
      </c>
      <c r="D93">
        <v>0.66509428899843304</v>
      </c>
      <c r="E93" s="20">
        <f>(D93-D2)/D2</f>
        <v>-5.7439217698386954E-6</v>
      </c>
      <c r="F93" s="18">
        <v>76.502023349157398</v>
      </c>
      <c r="G93" s="24">
        <f>-(F2-F93)/F2</f>
        <v>1.9090415741044233E-5</v>
      </c>
      <c r="H93" s="36">
        <v>1.04479046671236E-2</v>
      </c>
      <c r="I93" s="19">
        <f>((H2-H93)/H2)*-1</f>
        <v>-3.0272220218122026E-3</v>
      </c>
      <c r="J93" s="15">
        <v>0.23595018650084201</v>
      </c>
      <c r="K93" s="24">
        <f>((J2-J93)/J2)*-1</f>
        <v>-6.2270029577440335E-4</v>
      </c>
      <c r="L93" s="15">
        <v>593</v>
      </c>
      <c r="M93" s="24">
        <f>((L2-L93)/L2)*-1</f>
        <v>0</v>
      </c>
      <c r="N93">
        <v>0.304052394664444</v>
      </c>
      <c r="O93" s="24">
        <f>(N93-N2)/N2</f>
        <v>6.1799171879258706E-5</v>
      </c>
      <c r="Q93" s="20"/>
      <c r="R93" s="15"/>
      <c r="T93" s="15"/>
    </row>
    <row r="94" spans="1:20" x14ac:dyDescent="0.25">
      <c r="B94" s="16">
        <v>0.05</v>
      </c>
      <c r="C94" s="17">
        <f>A93*1.05</f>
        <v>2.8350000000000004</v>
      </c>
      <c r="D94">
        <v>0.66510182327655099</v>
      </c>
      <c r="E94" s="20">
        <f>(D94-D2)/D2</f>
        <v>5.5841484997023981E-6</v>
      </c>
      <c r="F94" s="18">
        <v>76.499143342122096</v>
      </c>
      <c r="G94" s="24">
        <f>-(F2-F94)/F2</f>
        <v>-1.8556458024482237E-5</v>
      </c>
      <c r="H94" s="36">
        <v>1.0506550939622199E-2</v>
      </c>
      <c r="I94" s="19">
        <f>((H2-H94)/H2)*-1</f>
        <v>2.5689945473318068E-3</v>
      </c>
      <c r="J94" s="15">
        <v>0.236162900092491</v>
      </c>
      <c r="K94" s="24">
        <f>((J2-J94)/J2)*-1</f>
        <v>2.7825739358003755E-4</v>
      </c>
      <c r="L94" s="15">
        <v>593</v>
      </c>
      <c r="M94" s="24">
        <f>((L2-L94)/L2)*-1</f>
        <v>0</v>
      </c>
      <c r="N94">
        <v>0.30401534114248202</v>
      </c>
      <c r="O94" s="24">
        <f>(N94-N2)/N2</f>
        <v>-6.0073941075008481E-5</v>
      </c>
      <c r="Q94" s="20"/>
      <c r="R94" s="15"/>
      <c r="T94" s="15"/>
    </row>
    <row r="95" spans="1:20" x14ac:dyDescent="0.25">
      <c r="B95" s="16">
        <v>0.1</v>
      </c>
      <c r="C95" s="17">
        <f>A93*1.1</f>
        <v>2.9700000000000006</v>
      </c>
      <c r="D95">
        <v>0.66510478208907098</v>
      </c>
      <c r="E95" s="20">
        <f>(D95-D2)/D2</f>
        <v>1.0032834308238045E-5</v>
      </c>
      <c r="F95" s="18">
        <v>76.498012324075603</v>
      </c>
      <c r="G95" s="24">
        <f>-(F2-F95)/F2</f>
        <v>-3.3340898861240284E-5</v>
      </c>
      <c r="H95" s="36">
        <v>1.05311314396653E-2</v>
      </c>
      <c r="I95" s="19">
        <f>((H2-H95)/H2)*-1</f>
        <v>4.9145451809603892E-3</v>
      </c>
      <c r="J95" s="15">
        <v>0.23622390332856899</v>
      </c>
      <c r="K95" s="24">
        <f>((J2-J95)/J2)*-1</f>
        <v>5.3663925904479689E-4</v>
      </c>
      <c r="L95" s="15">
        <v>593</v>
      </c>
      <c r="M95" s="24">
        <f>((L2-L95)/L2)*-1</f>
        <v>0</v>
      </c>
      <c r="N95">
        <v>0.30400079169886601</v>
      </c>
      <c r="O95" s="24">
        <f>(N95-N2)/N2</f>
        <v>-1.0792866287594131E-4</v>
      </c>
      <c r="Q95" s="20"/>
      <c r="R95" s="15"/>
      <c r="T95" s="15"/>
    </row>
    <row r="96" spans="1:20" x14ac:dyDescent="0.25">
      <c r="B96" s="16">
        <v>0.2</v>
      </c>
      <c r="C96" s="17">
        <f>A93*1.2</f>
        <v>3.24</v>
      </c>
      <c r="D96">
        <v>0.66510140566937903</v>
      </c>
      <c r="E96" s="20">
        <f>(D96-D2)/D2</f>
        <v>4.9562604240430724E-6</v>
      </c>
      <c r="F96" s="18">
        <v>76.499300531168302</v>
      </c>
      <c r="G96" s="24">
        <f>-(F2-F96)/F2</f>
        <v>-1.650171437028111E-5</v>
      </c>
      <c r="H96" s="36">
        <v>1.0561010821142899E-2</v>
      </c>
      <c r="I96" s="19">
        <f>((H2-H96)/H2)*-1</f>
        <v>7.765732180180355E-3</v>
      </c>
      <c r="J96" s="15">
        <v>0.236004291678687</v>
      </c>
      <c r="K96" s="24">
        <f>((J2-J96)/J2)*-1</f>
        <v>-3.9353545663346241E-4</v>
      </c>
      <c r="L96" s="15">
        <v>594</v>
      </c>
      <c r="M96" s="24">
        <f>((L2-L96)/L2)*-1</f>
        <v>1.6863406408094434E-3</v>
      </c>
      <c r="N96">
        <v>0.30401739371925202</v>
      </c>
      <c r="O96" s="24">
        <f>(N96-N2)/N2</f>
        <v>-5.3322790110368796E-5</v>
      </c>
      <c r="Q96" s="20"/>
      <c r="R96" s="15"/>
      <c r="T96" s="15"/>
    </row>
    <row r="97" spans="1:20" x14ac:dyDescent="0.25">
      <c r="F97" s="18"/>
      <c r="T97" s="15"/>
    </row>
    <row r="98" spans="1:20" x14ac:dyDescent="0.25">
      <c r="F98" s="18"/>
      <c r="T98" s="15"/>
    </row>
    <row r="99" spans="1:20" x14ac:dyDescent="0.25">
      <c r="A99" t="s">
        <v>30</v>
      </c>
      <c r="B99" s="16">
        <v>-0.2</v>
      </c>
      <c r="C99" s="17">
        <f>A101*0.8</f>
        <v>2.16</v>
      </c>
      <c r="D99">
        <v>0.66509810918733203</v>
      </c>
      <c r="E99" s="37">
        <f>(D99-D2)/D2</f>
        <v>-1.2420711734723903E-10</v>
      </c>
      <c r="F99" s="18">
        <v>76.500562917280703</v>
      </c>
      <c r="G99" s="24">
        <f>-(F2-F99)/F2</f>
        <v>-5.6549869032262541E-11</v>
      </c>
      <c r="H99" s="34">
        <v>1.0479628830155199E-2</v>
      </c>
      <c r="I99" s="37">
        <f>((H2-H99)/H2)*-1</f>
        <v>-1.3731451641364764E-11</v>
      </c>
      <c r="J99" s="15">
        <v>0.23416675865070899</v>
      </c>
      <c r="K99" s="20">
        <f>((J2-J99)/J2)*-1</f>
        <v>-8.1764866924505224E-3</v>
      </c>
      <c r="L99" s="15">
        <v>593</v>
      </c>
      <c r="M99" s="20"/>
      <c r="N99">
        <v>0.30403360717908801</v>
      </c>
      <c r="O99" s="37">
        <f>(N99-N2)/N2</f>
        <v>5.0642295893065741E-9</v>
      </c>
      <c r="Q99" s="38"/>
      <c r="R99" s="15"/>
      <c r="T99" s="15"/>
    </row>
    <row r="100" spans="1:20" x14ac:dyDescent="0.25">
      <c r="A100" t="s">
        <v>14</v>
      </c>
      <c r="B100" s="16">
        <v>-0.1</v>
      </c>
      <c r="C100" s="17">
        <f>A101*0.9</f>
        <v>2.4300000000000002</v>
      </c>
      <c r="D100">
        <v>0.665098109234879</v>
      </c>
      <c r="E100" s="37">
        <f>(D100-D2)/D2</f>
        <v>-5.2718466723498544E-11</v>
      </c>
      <c r="F100" s="18">
        <v>76.500562919806399</v>
      </c>
      <c r="G100" s="24">
        <f>-(F2-F100)/F2</f>
        <v>-2.3534488333416789E-11</v>
      </c>
      <c r="H100" s="34">
        <v>1.04796288302502E-2</v>
      </c>
      <c r="I100" s="37">
        <f>((H2-H100)/H2)*-1</f>
        <v>-4.6662072537271868E-12</v>
      </c>
      <c r="J100" s="15">
        <v>0.23513198147525</v>
      </c>
      <c r="K100" s="20">
        <f>((J2-J100)/J2)*-1</f>
        <v>-4.0882433462252612E-3</v>
      </c>
      <c r="L100" s="15">
        <v>593</v>
      </c>
      <c r="M100" s="20"/>
      <c r="N100">
        <v>0.30403360628146597</v>
      </c>
      <c r="O100" s="37">
        <f>(N100-N2)/N2</f>
        <v>2.1118519060205072E-9</v>
      </c>
      <c r="Q100" s="38"/>
      <c r="R100" s="15"/>
      <c r="T100" s="15"/>
    </row>
    <row r="101" spans="1:20" x14ac:dyDescent="0.25">
      <c r="A101">
        <v>2.7</v>
      </c>
      <c r="B101" s="16">
        <v>-0.05</v>
      </c>
      <c r="C101" s="17">
        <f>A101*0.95</f>
        <v>2.5649999999999999</v>
      </c>
      <c r="D101">
        <v>0.66509810925489998</v>
      </c>
      <c r="E101" s="37">
        <f>(D101-D2)/D2</f>
        <v>-2.261616363328338E-11</v>
      </c>
      <c r="F101" s="18">
        <v>76.500562920340499</v>
      </c>
      <c r="G101" s="24">
        <f>-(F2-F101)/F2</f>
        <v>-1.6552830379298641E-11</v>
      </c>
      <c r="H101" s="34">
        <v>1.0479628830241301E-2</v>
      </c>
      <c r="I101" s="37">
        <f>((H2-H101)/H2)*-1</f>
        <v>-5.5153910918065961E-12</v>
      </c>
      <c r="J101" s="15">
        <v>0.23563246738427099</v>
      </c>
      <c r="K101" s="20">
        <f>((J2-J101)/J2)*-1</f>
        <v>-1.9684134629984929E-3</v>
      </c>
      <c r="L101" s="15">
        <v>593</v>
      </c>
      <c r="M101" s="20"/>
      <c r="N101">
        <v>0.30403360591738499</v>
      </c>
      <c r="O101" s="37">
        <f>(N101-N2)/N2</f>
        <v>9.1434945620158924E-10</v>
      </c>
      <c r="Q101" s="38"/>
      <c r="R101" s="15"/>
      <c r="T101" s="15"/>
    </row>
    <row r="102" spans="1:20" x14ac:dyDescent="0.25">
      <c r="B102" s="16">
        <v>0.05</v>
      </c>
      <c r="C102" s="17">
        <f>A101*1.05</f>
        <v>2.8350000000000004</v>
      </c>
      <c r="D102">
        <v>0.66509810928211699</v>
      </c>
      <c r="E102" s="37">
        <f>(D102-D2)/D2</f>
        <v>1.8305628275369818E-11</v>
      </c>
      <c r="F102" s="18">
        <v>76.500562922312099</v>
      </c>
      <c r="G102" s="24">
        <f>-(F2-F102)/F2</f>
        <v>9.2195260196050942E-12</v>
      </c>
      <c r="H102" s="34">
        <v>1.04796288302449E-2</v>
      </c>
      <c r="I102" s="37">
        <f>((H2-H102)/H2)*-1</f>
        <v>-5.1719102996009872E-12</v>
      </c>
      <c r="J102" s="15">
        <v>0.23659769020881199</v>
      </c>
      <c r="K102" s="20">
        <f>((J2-J102)/J2)*-1</f>
        <v>2.1198298832267679E-3</v>
      </c>
      <c r="L102" s="15">
        <v>593</v>
      </c>
      <c r="M102" s="20"/>
      <c r="N102">
        <v>0.30403360537604601</v>
      </c>
      <c r="O102" s="37">
        <f>(N102-N2)/N2</f>
        <v>-8.6617402411910027E-10</v>
      </c>
      <c r="Q102" s="38"/>
      <c r="R102" s="15"/>
      <c r="T102" s="15"/>
    </row>
    <row r="103" spans="1:20" x14ac:dyDescent="0.25">
      <c r="B103" s="16">
        <v>0.1</v>
      </c>
      <c r="C103" s="17">
        <f>A101*1.1</f>
        <v>2.9700000000000006</v>
      </c>
      <c r="D103">
        <v>0.665098109293916</v>
      </c>
      <c r="E103" s="37">
        <f>(D103-D2)/D2</f>
        <v>3.6045877498838105E-11</v>
      </c>
      <c r="F103" s="18">
        <v>76.5005629229329</v>
      </c>
      <c r="G103" s="24">
        <f>-(F2-F103)/F2</f>
        <v>1.7334514518052608E-11</v>
      </c>
      <c r="H103" s="34">
        <v>1.0479628830310001E-2</v>
      </c>
      <c r="I103" s="37">
        <f>((H2-H103)/H2)*-1</f>
        <v>1.0402088184192998E-12</v>
      </c>
      <c r="J103" s="15">
        <v>0.23706242712433201</v>
      </c>
      <c r="K103" s="20">
        <f>((J2-J103)/J2)*-1</f>
        <v>4.0882433462252612E-3</v>
      </c>
      <c r="L103" s="15">
        <v>593</v>
      </c>
      <c r="M103" s="20"/>
      <c r="N103">
        <v>0.30403360516435801</v>
      </c>
      <c r="O103" s="37">
        <f>(N103-N2)/N2</f>
        <v>-1.562439162365682E-9</v>
      </c>
      <c r="Q103" s="38"/>
      <c r="R103" s="15"/>
      <c r="T103" s="15"/>
    </row>
    <row r="104" spans="1:20" x14ac:dyDescent="0.25">
      <c r="B104" s="16">
        <v>0.2</v>
      </c>
      <c r="C104" s="17">
        <f>A101*1.2</f>
        <v>3.24</v>
      </c>
      <c r="D104">
        <v>0.66509810931257496</v>
      </c>
      <c r="E104" s="6">
        <f>(D104-D2)/D2</f>
        <v>6.4100329922171662E-11</v>
      </c>
      <c r="F104" s="18">
        <v>76.500562923469701</v>
      </c>
      <c r="G104" s="24">
        <f>-(F2-F104)/F2</f>
        <v>2.4351467145736172E-11</v>
      </c>
      <c r="H104" s="34">
        <v>1.04796288302867E-2</v>
      </c>
      <c r="I104" s="24">
        <f>((H2-H104)/H2)*-1</f>
        <v>-1.1832292543063582E-12</v>
      </c>
      <c r="J104" s="15">
        <v>0.23538937422846101</v>
      </c>
      <c r="K104" s="20">
        <f>((J2-J104)/J2)*-1</f>
        <v>-2.9980451205648463E-3</v>
      </c>
      <c r="L104" s="15">
        <v>593</v>
      </c>
      <c r="M104" s="20"/>
      <c r="N104">
        <v>0.30403360479707903</v>
      </c>
      <c r="O104">
        <f>(N104-N2)/N2</f>
        <v>-2.7704601777744374E-9</v>
      </c>
      <c r="R104" s="15"/>
      <c r="T104" s="15"/>
    </row>
    <row r="105" spans="1:20" x14ac:dyDescent="0.25">
      <c r="F105" s="18"/>
      <c r="T105" s="15"/>
    </row>
    <row r="106" spans="1:20" x14ac:dyDescent="0.25">
      <c r="B106" s="16"/>
      <c r="E106" s="19"/>
      <c r="F106" s="18"/>
      <c r="G106" s="19"/>
      <c r="I106" s="19"/>
      <c r="K106" s="19"/>
      <c r="M106" s="39"/>
      <c r="O106" s="19"/>
      <c r="Q106" s="19"/>
      <c r="T106" s="15"/>
    </row>
    <row r="107" spans="1:20" x14ac:dyDescent="0.25">
      <c r="B107" s="16"/>
      <c r="E107" s="19"/>
      <c r="F107" s="18"/>
      <c r="G107" s="19"/>
      <c r="I107" s="19"/>
      <c r="K107" s="19"/>
      <c r="M107" s="39"/>
      <c r="O107" s="19"/>
      <c r="Q107" s="19"/>
      <c r="T107" s="15"/>
    </row>
    <row r="108" spans="1:20" x14ac:dyDescent="0.25">
      <c r="B108" s="16"/>
      <c r="E108" s="19"/>
      <c r="F108" s="18"/>
      <c r="G108" s="19"/>
      <c r="I108" s="19"/>
      <c r="K108" s="19"/>
      <c r="M108" s="39"/>
      <c r="O108" s="19"/>
      <c r="Q108" s="19"/>
      <c r="T108" s="15"/>
    </row>
    <row r="109" spans="1:20" x14ac:dyDescent="0.25">
      <c r="B109" s="16"/>
      <c r="E109" s="19"/>
      <c r="F109" s="18"/>
      <c r="G109" s="19"/>
      <c r="I109" s="19"/>
      <c r="K109" s="19"/>
      <c r="O109" s="19"/>
      <c r="Q109" s="19"/>
      <c r="T109" s="15"/>
    </row>
    <row r="110" spans="1:20" x14ac:dyDescent="0.25">
      <c r="B110" s="16"/>
      <c r="E110" s="19"/>
      <c r="F110" s="18"/>
      <c r="G110" s="19"/>
      <c r="I110" s="19"/>
      <c r="K110" s="19"/>
      <c r="O110" s="19"/>
      <c r="Q110" s="19"/>
      <c r="T110" s="15"/>
    </row>
    <row r="111" spans="1:20" x14ac:dyDescent="0.25">
      <c r="B111" s="16"/>
      <c r="E111" s="19"/>
      <c r="F111" s="18"/>
      <c r="G111" s="19"/>
      <c r="I111" s="19"/>
      <c r="K111" s="19"/>
      <c r="O111" s="19"/>
      <c r="Q111" s="19"/>
      <c r="T111" s="1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Brighton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Bernagozzi</dc:creator>
  <cp:lastModifiedBy>Marco Bernagozzi</cp:lastModifiedBy>
  <dcterms:created xsi:type="dcterms:W3CDTF">2017-08-14T14:44:26Z</dcterms:created>
  <dcterms:modified xsi:type="dcterms:W3CDTF">2017-08-29T10:40:22Z</dcterms:modified>
</cp:coreProperties>
</file>